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60" windowWidth="12120" windowHeight="8985"/>
  </bookViews>
  <sheets>
    <sheet name="１００ｍ～" sheetId="2" r:id="rId1"/>
    <sheet name="リレー" sheetId="4" r:id="rId2"/>
    <sheet name="但馬男" sheetId="1" r:id="rId3"/>
  </sheets>
  <definedNames>
    <definedName name="_xlnm._FilterDatabase" localSheetId="2" hidden="1">但馬男!#REF!</definedName>
    <definedName name="_xlnm.Print_Area" localSheetId="0">'１００ｍ～'!$A$1:$M$299</definedName>
    <definedName name="_xlnm.Print_Area" localSheetId="1">リレー!$A:$O</definedName>
  </definedNames>
  <calcPr calcId="125725"/>
</workbook>
</file>

<file path=xl/calcChain.xml><?xml version="1.0" encoding="utf-8"?>
<calcChain xmlns="http://schemas.openxmlformats.org/spreadsheetml/2006/main">
  <c r="L38" i="4"/>
  <c r="G38"/>
  <c r="B47"/>
  <c r="G47"/>
  <c r="L47"/>
  <c r="G57"/>
  <c r="I55"/>
  <c r="G24" l="1"/>
  <c r="B24"/>
  <c r="L14"/>
  <c r="G14"/>
  <c r="B14"/>
  <c r="L5"/>
  <c r="G5"/>
  <c r="B5"/>
  <c r="N22"/>
  <c r="J43" i="2" l="1"/>
  <c r="K43"/>
  <c r="C65" l="1"/>
  <c r="D65"/>
  <c r="C66"/>
  <c r="D66"/>
  <c r="K65"/>
  <c r="J65"/>
  <c r="K64"/>
  <c r="J64"/>
  <c r="N54" i="4" l="1"/>
  <c r="N21"/>
  <c r="N20"/>
  <c r="N19"/>
  <c r="N18"/>
  <c r="N17"/>
  <c r="N16"/>
  <c r="D258" i="2"/>
  <c r="C258"/>
  <c r="J239"/>
  <c r="K239"/>
  <c r="D228"/>
  <c r="C228"/>
  <c r="K227"/>
  <c r="J227"/>
  <c r="D227"/>
  <c r="C227"/>
  <c r="K226"/>
  <c r="J226"/>
  <c r="D226"/>
  <c r="C226"/>
  <c r="D217"/>
  <c r="C217"/>
  <c r="K216"/>
  <c r="J216"/>
  <c r="D216"/>
  <c r="C216"/>
  <c r="K215"/>
  <c r="J215"/>
  <c r="D215"/>
  <c r="C215"/>
  <c r="D207"/>
  <c r="C207"/>
  <c r="J192"/>
  <c r="K192"/>
  <c r="C192"/>
  <c r="D192"/>
  <c r="C179"/>
  <c r="D179"/>
  <c r="C180"/>
  <c r="D180"/>
  <c r="C181"/>
  <c r="D181"/>
  <c r="J179"/>
  <c r="K179"/>
  <c r="J180"/>
  <c r="K180"/>
  <c r="K168"/>
  <c r="J168"/>
  <c r="D145"/>
  <c r="C145"/>
  <c r="K144"/>
  <c r="J144"/>
  <c r="D144"/>
  <c r="C144"/>
  <c r="K143"/>
  <c r="J143"/>
  <c r="D143"/>
  <c r="C143"/>
  <c r="K142"/>
  <c r="J142"/>
  <c r="D142"/>
  <c r="C142"/>
  <c r="D135"/>
  <c r="C135"/>
  <c r="K134"/>
  <c r="J134"/>
  <c r="D134"/>
  <c r="C134"/>
  <c r="K133"/>
  <c r="J133"/>
  <c r="D133"/>
  <c r="C133"/>
  <c r="K132"/>
  <c r="J132"/>
  <c r="D132"/>
  <c r="C132"/>
  <c r="C99"/>
  <c r="D99"/>
  <c r="J99"/>
  <c r="K99"/>
  <c r="C100"/>
  <c r="D100"/>
  <c r="J100"/>
  <c r="K100"/>
  <c r="C101"/>
  <c r="D101"/>
  <c r="J101"/>
  <c r="K101"/>
  <c r="C102"/>
  <c r="D102"/>
  <c r="J102"/>
  <c r="K102"/>
  <c r="C103"/>
  <c r="D103"/>
  <c r="J103"/>
  <c r="K103"/>
  <c r="D108"/>
  <c r="J108"/>
  <c r="D109"/>
  <c r="J109"/>
  <c r="D110"/>
  <c r="J110"/>
  <c r="D111"/>
  <c r="J111"/>
  <c r="D112"/>
  <c r="J112"/>
  <c r="D113"/>
  <c r="J113"/>
  <c r="D114"/>
  <c r="J114"/>
  <c r="D115"/>
  <c r="J115"/>
  <c r="D64"/>
  <c r="C64"/>
  <c r="K40" l="1"/>
  <c r="J40"/>
  <c r="K39"/>
  <c r="J39"/>
  <c r="D43"/>
  <c r="C43"/>
  <c r="K12" l="1"/>
  <c r="J12"/>
  <c r="D12"/>
  <c r="C12"/>
  <c r="K13"/>
  <c r="J13"/>
  <c r="D13"/>
  <c r="C13"/>
  <c r="D11" i="4" l="1"/>
  <c r="D12"/>
  <c r="I64"/>
  <c r="I54"/>
  <c r="B57"/>
  <c r="B38"/>
  <c r="D21"/>
  <c r="K250" i="2"/>
  <c r="J250"/>
  <c r="K249"/>
  <c r="J249"/>
  <c r="K248"/>
  <c r="J248"/>
  <c r="D248"/>
  <c r="C248"/>
  <c r="D249"/>
  <c r="C249"/>
  <c r="K237"/>
  <c r="J237"/>
  <c r="K238"/>
  <c r="J238"/>
  <c r="K191"/>
  <c r="J191"/>
  <c r="K167"/>
  <c r="J167"/>
  <c r="D167"/>
  <c r="C167"/>
  <c r="K154"/>
  <c r="J154"/>
  <c r="K153"/>
  <c r="J153"/>
  <c r="K152"/>
  <c r="J152"/>
  <c r="K155"/>
  <c r="J155"/>
  <c r="K124"/>
  <c r="J124"/>
  <c r="D125"/>
  <c r="C125"/>
  <c r="K59"/>
  <c r="J59"/>
  <c r="D59"/>
  <c r="C59"/>
  <c r="K58"/>
  <c r="J58"/>
  <c r="D58"/>
  <c r="C58"/>
  <c r="K57"/>
  <c r="J57"/>
  <c r="D57"/>
  <c r="C57"/>
  <c r="K56"/>
  <c r="J56"/>
  <c r="D56"/>
  <c r="C56"/>
  <c r="K55"/>
  <c r="J55"/>
  <c r="D55"/>
  <c r="C55"/>
  <c r="D64" i="4"/>
  <c r="I63"/>
  <c r="D63"/>
  <c r="I62"/>
  <c r="D62"/>
  <c r="I61"/>
  <c r="D61"/>
  <c r="I60"/>
  <c r="D60"/>
  <c r="I59"/>
  <c r="D59"/>
  <c r="N53"/>
  <c r="N52"/>
  <c r="N51"/>
  <c r="N50"/>
  <c r="N49"/>
  <c r="D54"/>
  <c r="D45"/>
  <c r="I53"/>
  <c r="D53"/>
  <c r="I52"/>
  <c r="D52"/>
  <c r="I51"/>
  <c r="D51"/>
  <c r="I50"/>
  <c r="D50"/>
  <c r="I49"/>
  <c r="D49"/>
  <c r="N45"/>
  <c r="I45"/>
  <c r="N44"/>
  <c r="I44"/>
  <c r="D44"/>
  <c r="N43"/>
  <c r="I43"/>
  <c r="D43"/>
  <c r="N42"/>
  <c r="I42"/>
  <c r="D42"/>
  <c r="N41"/>
  <c r="I41"/>
  <c r="D41"/>
  <c r="N40"/>
  <c r="I40"/>
  <c r="D40"/>
  <c r="I31"/>
  <c r="D31"/>
  <c r="I30"/>
  <c r="D30"/>
  <c r="I29"/>
  <c r="D29"/>
  <c r="I28"/>
  <c r="D28"/>
  <c r="I27"/>
  <c r="D27"/>
  <c r="I26"/>
  <c r="D26"/>
  <c r="D239" i="2"/>
  <c r="C239"/>
  <c r="J78"/>
  <c r="D78"/>
  <c r="J77"/>
  <c r="D77"/>
  <c r="J76"/>
  <c r="D76"/>
  <c r="J75"/>
  <c r="D75"/>
  <c r="J74"/>
  <c r="D74"/>
  <c r="J73"/>
  <c r="D73"/>
  <c r="J72"/>
  <c r="D72"/>
  <c r="J71"/>
  <c r="D71"/>
  <c r="J177"/>
  <c r="K177"/>
  <c r="J178"/>
  <c r="K178"/>
  <c r="C177"/>
  <c r="D177"/>
  <c r="C178"/>
  <c r="D178"/>
  <c r="K166"/>
  <c r="J166"/>
  <c r="D156"/>
  <c r="C156"/>
  <c r="D155"/>
  <c r="C155"/>
  <c r="D154"/>
  <c r="C154"/>
  <c r="D153"/>
  <c r="C153"/>
  <c r="C40"/>
  <c r="D40"/>
  <c r="C41"/>
  <c r="D41"/>
  <c r="C42"/>
  <c r="D42"/>
  <c r="D23"/>
  <c r="J24"/>
  <c r="J25"/>
  <c r="J26"/>
  <c r="J27"/>
  <c r="J28"/>
  <c r="J29"/>
  <c r="J30"/>
  <c r="D24"/>
  <c r="D25"/>
  <c r="D26"/>
  <c r="D27"/>
  <c r="D28"/>
  <c r="D29"/>
  <c r="D30"/>
  <c r="J23"/>
  <c r="D20" i="4"/>
  <c r="D19"/>
  <c r="D18"/>
  <c r="D17"/>
  <c r="D16"/>
  <c r="I21"/>
  <c r="I20"/>
  <c r="I19"/>
  <c r="I18"/>
  <c r="I17"/>
  <c r="I16"/>
  <c r="N12"/>
  <c r="N11"/>
  <c r="N10"/>
  <c r="N9"/>
  <c r="N8"/>
  <c r="N7"/>
  <c r="I12"/>
  <c r="I11"/>
  <c r="I10"/>
  <c r="I9"/>
  <c r="I8"/>
  <c r="I7"/>
  <c r="D10"/>
  <c r="D9"/>
  <c r="D8"/>
  <c r="D7"/>
  <c r="D266" i="2"/>
  <c r="C266"/>
  <c r="D250"/>
  <c r="C250"/>
  <c r="D238"/>
  <c r="C238"/>
  <c r="D237"/>
  <c r="C237"/>
  <c r="D199"/>
  <c r="C199"/>
  <c r="K190"/>
  <c r="J190"/>
  <c r="K189"/>
  <c r="J189"/>
  <c r="D191"/>
  <c r="C191"/>
  <c r="D190"/>
  <c r="C190"/>
  <c r="D189"/>
  <c r="C189"/>
  <c r="D176"/>
  <c r="C176"/>
  <c r="K176"/>
  <c r="J176"/>
  <c r="K165"/>
  <c r="J165"/>
  <c r="K164"/>
  <c r="J164"/>
  <c r="D168"/>
  <c r="C168"/>
  <c r="D166"/>
  <c r="C166"/>
  <c r="D165"/>
  <c r="C165"/>
  <c r="D164"/>
  <c r="C164"/>
  <c r="D152"/>
  <c r="C152"/>
  <c r="K123"/>
  <c r="J123"/>
  <c r="K122"/>
  <c r="J122"/>
  <c r="D124"/>
  <c r="C124"/>
  <c r="D123"/>
  <c r="C123"/>
  <c r="D122"/>
  <c r="C122"/>
  <c r="K90"/>
  <c r="J90"/>
  <c r="K89"/>
  <c r="J89"/>
  <c r="K88"/>
  <c r="J88"/>
  <c r="K87"/>
  <c r="J87"/>
  <c r="D90"/>
  <c r="C90"/>
  <c r="D89"/>
  <c r="C89"/>
  <c r="D88"/>
  <c r="C88"/>
  <c r="D87"/>
  <c r="C87"/>
  <c r="D39"/>
  <c r="C39"/>
  <c r="J11"/>
  <c r="K11"/>
  <c r="J14"/>
  <c r="K14"/>
  <c r="J15"/>
  <c r="K15"/>
  <c r="J16"/>
  <c r="K16"/>
  <c r="J17"/>
  <c r="K17"/>
  <c r="J18"/>
  <c r="K18"/>
  <c r="D18"/>
  <c r="C18"/>
  <c r="D17"/>
  <c r="C17"/>
  <c r="D16"/>
  <c r="C16"/>
  <c r="D15"/>
  <c r="C15"/>
  <c r="D14"/>
  <c r="C14"/>
  <c r="D11"/>
  <c r="C11"/>
  <c r="I23" i="4"/>
  <c r="D23"/>
</calcChain>
</file>

<file path=xl/sharedStrings.xml><?xml version="1.0" encoding="utf-8"?>
<sst xmlns="http://schemas.openxmlformats.org/spreadsheetml/2006/main" count="1345" uniqueCount="554">
  <si>
    <t>①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</si>
  <si>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</si>
  <si>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</si>
  <si>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</si>
  <si>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</si>
  <si>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</si>
  <si>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</si>
  <si>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ﾚｰﾝ</t>
    <phoneticPr fontId="2"/>
  </si>
  <si>
    <t>ナンバー</t>
    <phoneticPr fontId="2"/>
  </si>
  <si>
    <t>決     勝</t>
    <rPh sb="0" eb="1">
      <t>ケツ</t>
    </rPh>
    <rPh sb="6" eb="7">
      <t>カチ</t>
    </rPh>
    <phoneticPr fontId="2"/>
  </si>
  <si>
    <t>和田山</t>
  </si>
  <si>
    <t>近大豊</t>
  </si>
  <si>
    <t xml:space="preserve">     但馬記録  22′48″9  田中 哲也（福智豊岡）1999年</t>
    <rPh sb="5" eb="7">
      <t>タジマ</t>
    </rPh>
    <rPh sb="7" eb="9">
      <t>タイカイキロク</t>
    </rPh>
    <rPh sb="20" eb="22">
      <t>タナカ</t>
    </rPh>
    <rPh sb="23" eb="25">
      <t>テツヤ</t>
    </rPh>
    <rPh sb="26" eb="28">
      <t>フクチ</t>
    </rPh>
    <rPh sb="28" eb="29">
      <t>ユタカ</t>
    </rPh>
    <rPh sb="29" eb="30">
      <t>オカ</t>
    </rPh>
    <rPh sb="35" eb="36">
      <t>ネン</t>
    </rPh>
    <phoneticPr fontId="2"/>
  </si>
  <si>
    <t>八　鹿</t>
  </si>
  <si>
    <t>出　石</t>
  </si>
  <si>
    <t>豊　岡</t>
  </si>
  <si>
    <t>豊岡総</t>
  </si>
  <si>
    <t>村　岡</t>
  </si>
  <si>
    <t>香　住</t>
  </si>
  <si>
    <t>浜　坂</t>
  </si>
  <si>
    <t>ﾅﾝﾊﾞｰ</t>
    <phoneticPr fontId="2"/>
  </si>
  <si>
    <t>津崎　 亮（八　鹿） 2005年</t>
    <rPh sb="0" eb="2">
      <t>ツザキ</t>
    </rPh>
    <rPh sb="4" eb="5">
      <t>リョウ</t>
    </rPh>
    <rPh sb="6" eb="7">
      <t>ハチ</t>
    </rPh>
    <rPh sb="8" eb="9">
      <t>シカ</t>
    </rPh>
    <rPh sb="15" eb="16">
      <t>ネン</t>
    </rPh>
    <phoneticPr fontId="2"/>
  </si>
  <si>
    <t xml:space="preserve">      但馬記録  14″82  中尾　浩（豊岡南） 1988年</t>
    <rPh sb="6" eb="8">
      <t>タジマ</t>
    </rPh>
    <rPh sb="8" eb="10">
      <t>キロク</t>
    </rPh>
    <rPh sb="19" eb="21">
      <t>ナカオ</t>
    </rPh>
    <rPh sb="22" eb="23">
      <t>ヒロシ</t>
    </rPh>
    <rPh sb="24" eb="26">
      <t>トヨオカ</t>
    </rPh>
    <rPh sb="26" eb="27">
      <t>ミナミ</t>
    </rPh>
    <rPh sb="33" eb="34">
      <t>ネン</t>
    </rPh>
    <phoneticPr fontId="2"/>
  </si>
  <si>
    <r>
      <t>予     選</t>
    </r>
    <r>
      <rPr>
        <sz val="10"/>
        <rFont val="ＭＳ 明朝"/>
        <family val="1"/>
        <charset val="128"/>
      </rPr>
      <t>（２組３着＋２）</t>
    </r>
    <rPh sb="0" eb="7">
      <t>ヨセン</t>
    </rPh>
    <rPh sb="9" eb="10">
      <t>クミ</t>
    </rPh>
    <rPh sb="11" eb="12">
      <t>チャク</t>
    </rPh>
    <phoneticPr fontId="2"/>
  </si>
  <si>
    <t>①</t>
    <phoneticPr fontId="2"/>
  </si>
  <si>
    <t>②</t>
    <phoneticPr fontId="2"/>
  </si>
  <si>
    <t>③</t>
    <phoneticPr fontId="2"/>
  </si>
  <si>
    <r>
      <t>氏   名</t>
    </r>
    <r>
      <rPr>
        <sz val="8"/>
        <rFont val="ＭＳ 明朝"/>
        <family val="1"/>
        <charset val="128"/>
      </rPr>
      <t>（学年）</t>
    </r>
    <rPh sb="0" eb="1">
      <t>シ</t>
    </rPh>
    <rPh sb="4" eb="5">
      <t>メイ</t>
    </rPh>
    <rPh sb="6" eb="8">
      <t>ガクネン</t>
    </rPh>
    <phoneticPr fontId="2"/>
  </si>
  <si>
    <t>順位</t>
    <rPh sb="0" eb="2">
      <t>ジュンイ</t>
    </rPh>
    <phoneticPr fontId="2"/>
  </si>
  <si>
    <t>(  )</t>
    <phoneticPr fontId="2"/>
  </si>
  <si>
    <t>記    録</t>
    <rPh sb="0" eb="1">
      <t>キ</t>
    </rPh>
    <rPh sb="5" eb="6">
      <t>ロク</t>
    </rPh>
    <phoneticPr fontId="2"/>
  </si>
  <si>
    <t>所  属</t>
    <rPh sb="0" eb="1">
      <t>トコロ</t>
    </rPh>
    <rPh sb="3" eb="4">
      <t>ゾク</t>
    </rPh>
    <phoneticPr fontId="2"/>
  </si>
  <si>
    <t xml:space="preserve">       （手） 10″5   白箸 宏隆（豊　岡） 1987年</t>
    <rPh sb="8" eb="9">
      <t>シュ</t>
    </rPh>
    <rPh sb="18" eb="19">
      <t>シロ</t>
    </rPh>
    <rPh sb="19" eb="20">
      <t>ハシ</t>
    </rPh>
    <rPh sb="21" eb="23">
      <t>ヒロタカ</t>
    </rPh>
    <rPh sb="24" eb="25">
      <t>ユタカ</t>
    </rPh>
    <rPh sb="26" eb="27">
      <t>オカ</t>
    </rPh>
    <rPh sb="33" eb="34">
      <t>ネン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</si>
  <si>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</si>
  <si>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</si>
  <si>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</si>
  <si>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</si>
  <si>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</si>
  <si>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</si>
  <si>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</si>
  <si>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</si>
  <si>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所  　属</t>
    <rPh sb="0" eb="1">
      <t>トコロ</t>
    </rPh>
    <rPh sb="4" eb="5">
      <t>ゾク</t>
    </rPh>
    <phoneticPr fontId="2"/>
  </si>
  <si>
    <t>順　位</t>
    <rPh sb="0" eb="1">
      <t>ジュン</t>
    </rPh>
    <rPh sb="2" eb="3">
      <t>クライ</t>
    </rPh>
    <phoneticPr fontId="2"/>
  </si>
  <si>
    <t xml:space="preserve"> 記　　　録</t>
    <rPh sb="1" eb="2">
      <t>キ</t>
    </rPh>
    <rPh sb="5" eb="6">
      <t>ロク</t>
    </rPh>
    <phoneticPr fontId="2"/>
  </si>
  <si>
    <t>　　氏  　　　　 名　　　（学年）</t>
    <rPh sb="2" eb="3">
      <t>シ</t>
    </rPh>
    <rPh sb="10" eb="11">
      <t>メイ</t>
    </rPh>
    <rPh sb="15" eb="17">
      <t>ガクネン</t>
    </rPh>
    <phoneticPr fontId="2"/>
  </si>
  <si>
    <t>ﾅﾝﾊﾞｰ</t>
    <phoneticPr fontId="2"/>
  </si>
  <si>
    <t>氏   名（学年）</t>
    <rPh sb="0" eb="1">
      <t>シ</t>
    </rPh>
    <rPh sb="4" eb="5">
      <t>メイ</t>
    </rPh>
    <rPh sb="6" eb="8">
      <t>ガクネン</t>
    </rPh>
    <phoneticPr fontId="2"/>
  </si>
  <si>
    <t>ﾚｰﾝ</t>
    <phoneticPr fontId="2"/>
  </si>
  <si>
    <t>ﾅﾝﾊﾞｰ</t>
    <phoneticPr fontId="2"/>
  </si>
  <si>
    <t>ﾚｰﾝ</t>
    <phoneticPr fontId="2"/>
  </si>
  <si>
    <t>但馬記録 （電） 21″51  竹内 健作（豊　岡） 1992年</t>
    <rPh sb="0" eb="2">
      <t>タジマ</t>
    </rPh>
    <rPh sb="2" eb="4">
      <t>タイカイキロク</t>
    </rPh>
    <rPh sb="6" eb="7">
      <t>デン</t>
    </rPh>
    <rPh sb="16" eb="18">
      <t>タケウチ</t>
    </rPh>
    <rPh sb="19" eb="21">
      <t>ケンサク</t>
    </rPh>
    <rPh sb="22" eb="23">
      <t>トヨオカ</t>
    </rPh>
    <rPh sb="24" eb="25">
      <t>オカ</t>
    </rPh>
    <rPh sb="31" eb="32">
      <t>ネン</t>
    </rPh>
    <phoneticPr fontId="2"/>
  </si>
  <si>
    <t xml:space="preserve"> （手） 21″2   白箸 宏隆（豊　岡） 1987年</t>
    <rPh sb="2" eb="3">
      <t>シュ</t>
    </rPh>
    <rPh sb="12" eb="14">
      <t>シラハシ</t>
    </rPh>
    <rPh sb="15" eb="17">
      <t>ヒロタカ</t>
    </rPh>
    <rPh sb="18" eb="19">
      <t>トヨオカ</t>
    </rPh>
    <rPh sb="20" eb="21">
      <t>オカ</t>
    </rPh>
    <rPh sb="27" eb="28">
      <t>ネン</t>
    </rPh>
    <phoneticPr fontId="2"/>
  </si>
  <si>
    <t>但馬記録  47″27  株本 康男（豊岡南） 1990年</t>
    <rPh sb="0" eb="2">
      <t>タジマ</t>
    </rPh>
    <rPh sb="2" eb="4">
      <t>タイカイキロク</t>
    </rPh>
    <rPh sb="13" eb="15">
      <t>カブモト</t>
    </rPh>
    <rPh sb="16" eb="18">
      <t>ヤスオ</t>
    </rPh>
    <rPh sb="19" eb="21">
      <t>トヨオカ</t>
    </rPh>
    <rPh sb="21" eb="22">
      <t>ミナミ</t>
    </rPh>
    <rPh sb="28" eb="29">
      <t>ネン</t>
    </rPh>
    <phoneticPr fontId="2"/>
  </si>
  <si>
    <t>但馬記録  1′55″14  永井 宏明（出　石） 1999年</t>
    <rPh sb="0" eb="2">
      <t>タジマ</t>
    </rPh>
    <rPh sb="2" eb="4">
      <t>タイカイキロク</t>
    </rPh>
    <rPh sb="15" eb="17">
      <t>ナガイ</t>
    </rPh>
    <rPh sb="18" eb="20">
      <t>ヒロアキ</t>
    </rPh>
    <rPh sb="21" eb="22">
      <t>デ</t>
    </rPh>
    <rPh sb="23" eb="24">
      <t>イシ</t>
    </rPh>
    <rPh sb="30" eb="31">
      <t>ネン</t>
    </rPh>
    <phoneticPr fontId="2"/>
  </si>
  <si>
    <t>ナンバー</t>
    <phoneticPr fontId="2"/>
  </si>
  <si>
    <t xml:space="preserve">    ′  ″</t>
    <phoneticPr fontId="2"/>
  </si>
  <si>
    <t xml:space="preserve">     但馬記録  3′58″8  太田 智也（生　野）1991年</t>
    <rPh sb="5" eb="7">
      <t>タジマ</t>
    </rPh>
    <rPh sb="7" eb="9">
      <t>タイカイキロク</t>
    </rPh>
    <rPh sb="19" eb="21">
      <t>オオタ</t>
    </rPh>
    <rPh sb="22" eb="24">
      <t>トモヤ</t>
    </rPh>
    <rPh sb="25" eb="26">
      <t>ショウ</t>
    </rPh>
    <rPh sb="27" eb="28">
      <t>ノ</t>
    </rPh>
    <rPh sb="33" eb="34">
      <t>ネン</t>
    </rPh>
    <phoneticPr fontId="2"/>
  </si>
  <si>
    <t xml:space="preserve">       （手） 53″7   浜崎 公男（豊岡南） 1993年</t>
    <rPh sb="8" eb="9">
      <t>シュ</t>
    </rPh>
    <rPh sb="18" eb="20">
      <t>ハマサキ</t>
    </rPh>
    <rPh sb="21" eb="23">
      <t>キミオ</t>
    </rPh>
    <rPh sb="24" eb="25">
      <t>トヨ</t>
    </rPh>
    <rPh sb="25" eb="26">
      <t>ムラオカ</t>
    </rPh>
    <rPh sb="26" eb="27">
      <t>ミナミ</t>
    </rPh>
    <rPh sb="33" eb="34">
      <t>ネン</t>
    </rPh>
    <phoneticPr fontId="2"/>
  </si>
  <si>
    <t xml:space="preserve">     但馬記録  9′15″4  田門 秀信（豊　岡）1991年</t>
    <rPh sb="5" eb="7">
      <t>タジマ</t>
    </rPh>
    <rPh sb="7" eb="9">
      <t>タイカイキロク</t>
    </rPh>
    <rPh sb="19" eb="20">
      <t>タ</t>
    </rPh>
    <rPh sb="20" eb="21">
      <t>モン</t>
    </rPh>
    <rPh sb="22" eb="24">
      <t>ヒデノブ</t>
    </rPh>
    <rPh sb="25" eb="26">
      <t>ユタカ</t>
    </rPh>
    <rPh sb="27" eb="28">
      <t>オカ</t>
    </rPh>
    <rPh sb="33" eb="34">
      <t>ネン</t>
    </rPh>
    <phoneticPr fontId="2"/>
  </si>
  <si>
    <t>但馬記録  41″69 浜崎･渡辺･岸田･岡野(豊岡南)1992年</t>
    <rPh sb="0" eb="2">
      <t>タジマ</t>
    </rPh>
    <rPh sb="2" eb="4">
      <t>タイカイキロク</t>
    </rPh>
    <rPh sb="12" eb="14">
      <t>ハマサキ</t>
    </rPh>
    <rPh sb="15" eb="17">
      <t>ワタナベ</t>
    </rPh>
    <rPh sb="18" eb="20">
      <t>キシダ</t>
    </rPh>
    <rPh sb="21" eb="23">
      <t>オカノ</t>
    </rPh>
    <rPh sb="24" eb="27">
      <t>トヨオカミナミ</t>
    </rPh>
    <rPh sb="32" eb="33">
      <t>ネン</t>
    </rPh>
    <phoneticPr fontId="2"/>
  </si>
  <si>
    <t>ｵｰﾀﾞｰ</t>
    <phoneticPr fontId="2"/>
  </si>
  <si>
    <r>
      <t xml:space="preserve">氏    名 </t>
    </r>
    <r>
      <rPr>
        <sz val="8"/>
        <rFont val="ＭＳ 明朝"/>
        <family val="1"/>
        <charset val="128"/>
      </rPr>
      <t>（学年）</t>
    </r>
    <rPh sb="0" eb="1">
      <t>シ</t>
    </rPh>
    <rPh sb="5" eb="6">
      <t>メイ</t>
    </rPh>
    <rPh sb="8" eb="10">
      <t>ガクネン</t>
    </rPh>
    <phoneticPr fontId="2"/>
  </si>
  <si>
    <t>但馬記録  3′18″56 岸田･森垣･増田･渡辺(豊岡南)1991年</t>
    <rPh sb="0" eb="2">
      <t>タジマ</t>
    </rPh>
    <rPh sb="2" eb="4">
      <t>タイカイキロク</t>
    </rPh>
    <rPh sb="14" eb="15">
      <t>キシ</t>
    </rPh>
    <rPh sb="15" eb="16">
      <t>マスダ</t>
    </rPh>
    <rPh sb="17" eb="19">
      <t>モリガキ</t>
    </rPh>
    <rPh sb="20" eb="22">
      <t>マスダ</t>
    </rPh>
    <rPh sb="23" eb="25">
      <t>ワタナベ</t>
    </rPh>
    <rPh sb="26" eb="29">
      <t>トヨオカミナミ</t>
    </rPh>
    <rPh sb="34" eb="35">
      <t>ネン</t>
    </rPh>
    <phoneticPr fontId="2"/>
  </si>
  <si>
    <t xml:space="preserve">     但馬記録  14′59″93  中川 　剛（豊岡南）2005年</t>
    <rPh sb="5" eb="7">
      <t>タジマ</t>
    </rPh>
    <rPh sb="7" eb="9">
      <t>タイカイキロク</t>
    </rPh>
    <rPh sb="21" eb="23">
      <t>ナカガワ</t>
    </rPh>
    <rPh sb="25" eb="26">
      <t>ゴウ</t>
    </rPh>
    <rPh sb="27" eb="28">
      <t>トヨ</t>
    </rPh>
    <rPh sb="28" eb="29">
      <t>オカ</t>
    </rPh>
    <rPh sb="29" eb="30">
      <t>ミナミ</t>
    </rPh>
    <rPh sb="35" eb="36">
      <t>ネン</t>
    </rPh>
    <phoneticPr fontId="2"/>
  </si>
  <si>
    <t>生　野</t>
  </si>
  <si>
    <t>　  　″</t>
    <phoneticPr fontId="2"/>
  </si>
  <si>
    <t>１年 １００ｍ</t>
    <rPh sb="1" eb="2">
      <t>ネン</t>
    </rPh>
    <phoneticPr fontId="2"/>
  </si>
  <si>
    <t>２年 １００ｍ</t>
    <rPh sb="1" eb="2">
      <t>ネン</t>
    </rPh>
    <phoneticPr fontId="2"/>
  </si>
  <si>
    <t>１年 ２００ｍ</t>
    <rPh sb="1" eb="2">
      <t>ネン</t>
    </rPh>
    <phoneticPr fontId="2"/>
  </si>
  <si>
    <t>２年 ２００ｍ</t>
    <rPh sb="1" eb="2">
      <t>ネン</t>
    </rPh>
    <phoneticPr fontId="2"/>
  </si>
  <si>
    <t>１年 ４００ｍ</t>
    <rPh sb="1" eb="2">
      <t>ネン</t>
    </rPh>
    <phoneticPr fontId="2"/>
  </si>
  <si>
    <t>２年 ４００ｍ</t>
    <rPh sb="1" eb="2">
      <t>ネン</t>
    </rPh>
    <phoneticPr fontId="2"/>
  </si>
  <si>
    <t>１年 ８００ｍ</t>
    <rPh sb="1" eb="2">
      <t>ネン</t>
    </rPh>
    <phoneticPr fontId="2"/>
  </si>
  <si>
    <t>２年 ８００ｍ</t>
    <rPh sb="1" eb="2">
      <t>ネン</t>
    </rPh>
    <phoneticPr fontId="2"/>
  </si>
  <si>
    <t>１年 １５００ｍ</t>
    <rPh sb="1" eb="2">
      <t>ネン</t>
    </rPh>
    <phoneticPr fontId="2"/>
  </si>
  <si>
    <t>２年 １５００ｍ</t>
    <rPh sb="1" eb="2">
      <t>ネン</t>
    </rPh>
    <phoneticPr fontId="2"/>
  </si>
  <si>
    <t>１年 ５０００ｍ</t>
    <rPh sb="1" eb="2">
      <t>ネン</t>
    </rPh>
    <phoneticPr fontId="2"/>
  </si>
  <si>
    <t>２年 ５０００ｍ</t>
    <rPh sb="1" eb="2">
      <t>ネン</t>
    </rPh>
    <phoneticPr fontId="2"/>
  </si>
  <si>
    <t>１年 １１０ｍＨ</t>
    <rPh sb="1" eb="2">
      <t>ネン</t>
    </rPh>
    <phoneticPr fontId="2"/>
  </si>
  <si>
    <t>２年 １１０ｍＨ</t>
    <rPh sb="1" eb="2">
      <t>ネン</t>
    </rPh>
    <phoneticPr fontId="2"/>
  </si>
  <si>
    <t>１年 ４００ｍＨ</t>
    <rPh sb="1" eb="2">
      <t>ネン</t>
    </rPh>
    <phoneticPr fontId="2"/>
  </si>
  <si>
    <t>２年 ４００ｍＨ</t>
    <rPh sb="1" eb="2">
      <t>ネン</t>
    </rPh>
    <phoneticPr fontId="2"/>
  </si>
  <si>
    <t>１年 ３０００ｍＳＣ</t>
    <rPh sb="1" eb="2">
      <t>ネン</t>
    </rPh>
    <phoneticPr fontId="2"/>
  </si>
  <si>
    <t>２年 ３０００ｍＳＣ</t>
    <rPh sb="1" eb="2">
      <t>ネン</t>
    </rPh>
    <phoneticPr fontId="2"/>
  </si>
  <si>
    <t>１年 ５０００ｍＷ</t>
    <rPh sb="1" eb="2">
      <t>ネン</t>
    </rPh>
    <phoneticPr fontId="2"/>
  </si>
  <si>
    <t>２年 ５０００ｍＷ</t>
    <rPh sb="1" eb="2">
      <t>ネン</t>
    </rPh>
    <phoneticPr fontId="2"/>
  </si>
  <si>
    <t>４×１００ｍ</t>
    <phoneticPr fontId="2"/>
  </si>
  <si>
    <t>４×４００ｍ</t>
    <phoneticPr fontId="2"/>
  </si>
  <si>
    <t>男　　子　　の　　部</t>
    <rPh sb="0" eb="1">
      <t>オトコ</t>
    </rPh>
    <rPh sb="3" eb="4">
      <t>コ</t>
    </rPh>
    <rPh sb="9" eb="10">
      <t>ブ</t>
    </rPh>
    <phoneticPr fontId="2"/>
  </si>
  <si>
    <r>
      <t>（競技場施設の都合により</t>
    </r>
    <r>
      <rPr>
        <u/>
        <sz val="11"/>
        <rFont val="ＭＳ 明朝"/>
        <family val="1"/>
        <charset val="128"/>
      </rPr>
      <t>3000ｍ</t>
    </r>
    <r>
      <rPr>
        <sz val="10"/>
        <rFont val="ＭＳ 明朝"/>
        <family val="1"/>
        <charset val="128"/>
      </rPr>
      <t>で実施）</t>
    </r>
    <rPh sb="1" eb="4">
      <t>キョウギジョウ</t>
    </rPh>
    <rPh sb="4" eb="6">
      <t>シセツ</t>
    </rPh>
    <rPh sb="7" eb="9">
      <t>ツゴウ</t>
    </rPh>
    <rPh sb="18" eb="20">
      <t>ジッシ</t>
    </rPh>
    <phoneticPr fontId="2"/>
  </si>
  <si>
    <t>⑧</t>
    <phoneticPr fontId="2"/>
  </si>
  <si>
    <t>⑨</t>
    <phoneticPr fontId="2"/>
  </si>
  <si>
    <t>⑩</t>
    <phoneticPr fontId="2"/>
  </si>
  <si>
    <t>⑤</t>
    <phoneticPr fontId="2"/>
  </si>
  <si>
    <t>⑥</t>
    <phoneticPr fontId="2"/>
  </si>
  <si>
    <t>③</t>
    <phoneticPr fontId="2"/>
  </si>
  <si>
    <t>④</t>
    <phoneticPr fontId="2"/>
  </si>
  <si>
    <t>②</t>
    <phoneticPr fontId="2"/>
  </si>
  <si>
    <t>但馬記録 （電） 10″68  今井 祐弥（香　住） 2011年</t>
    <rPh sb="0" eb="2">
      <t>タジマ</t>
    </rPh>
    <rPh sb="2" eb="4">
      <t>タイカイキロク</t>
    </rPh>
    <rPh sb="6" eb="7">
      <t>デン</t>
    </rPh>
    <rPh sb="16" eb="18">
      <t>イマイ</t>
    </rPh>
    <rPh sb="19" eb="20">
      <t>ユウ</t>
    </rPh>
    <rPh sb="20" eb="21">
      <t>ヤ</t>
    </rPh>
    <rPh sb="22" eb="23">
      <t>カオリ</t>
    </rPh>
    <rPh sb="24" eb="25">
      <t>ジュウ</t>
    </rPh>
    <rPh sb="31" eb="32">
      <t>ネン</t>
    </rPh>
    <phoneticPr fontId="2"/>
  </si>
  <si>
    <t>決     勝</t>
    <rPh sb="0" eb="1">
      <t>ケツ</t>
    </rPh>
    <rPh sb="6" eb="7">
      <t>カチ</t>
    </rPh>
    <phoneticPr fontId="2"/>
  </si>
  <si>
    <t>1 組</t>
    <rPh sb="0" eb="3">
      <t>１クミ</t>
    </rPh>
    <phoneticPr fontId="2"/>
  </si>
  <si>
    <t>２ 組</t>
    <rPh sb="2" eb="3">
      <t>１クミ</t>
    </rPh>
    <phoneticPr fontId="2"/>
  </si>
  <si>
    <t>日　高</t>
  </si>
  <si>
    <t>大　岡</t>
  </si>
  <si>
    <t xml:space="preserve">      但馬記録 （電） 54″23  鈴木 拓資（出　石） 2012年</t>
    <rPh sb="6" eb="8">
      <t>タジマ</t>
    </rPh>
    <rPh sb="8" eb="10">
      <t>タイカイキロク</t>
    </rPh>
    <rPh sb="12" eb="13">
      <t>デン</t>
    </rPh>
    <rPh sb="22" eb="24">
      <t>スズキ</t>
    </rPh>
    <rPh sb="25" eb="26">
      <t>タク</t>
    </rPh>
    <rPh sb="26" eb="27">
      <t>シ</t>
    </rPh>
    <rPh sb="28" eb="29">
      <t>デ</t>
    </rPh>
    <rPh sb="30" eb="31">
      <t>イシ</t>
    </rPh>
    <rPh sb="37" eb="38">
      <t>ネン</t>
    </rPh>
    <phoneticPr fontId="2"/>
  </si>
  <si>
    <t>藤和  智則(3)</t>
  </si>
  <si>
    <t>桐山  侑人(3)</t>
  </si>
  <si>
    <t>安東  健也(3)</t>
  </si>
  <si>
    <t>浅見遼太郎(3)</t>
  </si>
  <si>
    <t>太田    智(3)</t>
  </si>
  <si>
    <t>足立    亮(3)</t>
  </si>
  <si>
    <t>清原  誠也(2)</t>
  </si>
  <si>
    <t>西畑    駿(2)</t>
  </si>
  <si>
    <t>松下祐太郎(2)</t>
  </si>
  <si>
    <t>三方  達樹(1)</t>
  </si>
  <si>
    <t>恒成    泉(1)</t>
  </si>
  <si>
    <t>下村  魁生(1)</t>
  </si>
  <si>
    <t>山下  海聖(1)</t>
  </si>
  <si>
    <t>上田  大樹(1)</t>
  </si>
  <si>
    <t>竹村  直登(1)</t>
  </si>
  <si>
    <t>西垣  亮佑(3)</t>
  </si>
  <si>
    <t>小野山順也(3)</t>
  </si>
  <si>
    <t>太田垣  将(3)</t>
  </si>
  <si>
    <t>田村  優典(3)</t>
  </si>
  <si>
    <t>和田  壮平(3)</t>
  </si>
  <si>
    <t>森元未輝也(3)</t>
  </si>
  <si>
    <t>椿野  亮太(2)</t>
  </si>
  <si>
    <t>片山  凜平(2)</t>
  </si>
  <si>
    <t>西山  祐希(2)</t>
  </si>
  <si>
    <t>西尾  聡太(2)</t>
  </si>
  <si>
    <t>荒倉  貴弘(3)</t>
  </si>
  <si>
    <t>前田  翔太(3)</t>
  </si>
  <si>
    <t>上垣  啓浩(3)</t>
  </si>
  <si>
    <t>藤原    翼(3)</t>
  </si>
  <si>
    <t>藤岡    悠(3)</t>
  </si>
  <si>
    <t>石田  泰誠(1)</t>
  </si>
  <si>
    <t>栃尾  友樹(1)</t>
  </si>
  <si>
    <t>桑原  奎斗(1)</t>
  </si>
  <si>
    <t>高瀬    樹(1)</t>
  </si>
  <si>
    <t>田村  季也(1)</t>
  </si>
  <si>
    <t>稲田  理毅(3)</t>
  </si>
  <si>
    <t>西村  公希(3)</t>
  </si>
  <si>
    <t>藤森  章史(3)</t>
  </si>
  <si>
    <t>藤原  雄太(3)</t>
  </si>
  <si>
    <t>古川    剣(3)</t>
  </si>
  <si>
    <t>上垣    亮(3)</t>
  </si>
  <si>
    <t>小谷    空(3)</t>
  </si>
  <si>
    <t>小谷    空(1)</t>
  </si>
  <si>
    <t>上田  智哉(3)</t>
  </si>
  <si>
    <t>福田  俊宏(3)</t>
  </si>
  <si>
    <t>三宅  将史(3)</t>
  </si>
  <si>
    <t>田村    壱(3)</t>
  </si>
  <si>
    <t>田村  朋輝(3)</t>
  </si>
  <si>
    <t>藤井  大輝(3)</t>
  </si>
  <si>
    <t>西垣    樹(3)</t>
  </si>
  <si>
    <t>雲田  将矢(3)</t>
  </si>
  <si>
    <t>沖田  侑樹(2)</t>
  </si>
  <si>
    <t>西尾  昭洋(2)</t>
  </si>
  <si>
    <t>藤原  聖矢(2)</t>
  </si>
  <si>
    <t>小野  慧樹(2)</t>
  </si>
  <si>
    <t>雑賀  優真(2)</t>
  </si>
  <si>
    <t>谷垣  海月(2)</t>
  </si>
  <si>
    <t>鷹野  一樹(2)</t>
  </si>
  <si>
    <t>児島  正憲(2)</t>
  </si>
  <si>
    <t>中山  諒太(2)</t>
  </si>
  <si>
    <t>世登  晨介(2)</t>
  </si>
  <si>
    <t>村上倫太郎(2)</t>
  </si>
  <si>
    <t>池田  大吾(1)</t>
  </si>
  <si>
    <t>藤原  瑛伍(1)</t>
  </si>
  <si>
    <t>高橋  佑輔(1)</t>
  </si>
  <si>
    <t>田村  賢紀(1)</t>
  </si>
  <si>
    <t>藤本  恵輔(1)</t>
  </si>
  <si>
    <t>和田  朋晃(1)</t>
  </si>
  <si>
    <t>池口未稀斗(1)</t>
  </si>
  <si>
    <t>木村唯風輝(1)</t>
  </si>
  <si>
    <t>高本  慎也(1)</t>
  </si>
  <si>
    <t>進元  聖矢(1)</t>
  </si>
  <si>
    <t>藤本  修也(1)</t>
  </si>
  <si>
    <t>沖田  健人(1)</t>
  </si>
  <si>
    <t>北山  悠馬(1)</t>
  </si>
  <si>
    <t>中嶋    凌(1)</t>
  </si>
  <si>
    <t>亀松  拓人(1)</t>
  </si>
  <si>
    <t>政次  亮太(1)</t>
  </si>
  <si>
    <t>京田  純也(3)</t>
  </si>
  <si>
    <t>中西鼓太朗(3)</t>
  </si>
  <si>
    <t>尾上  智洋(2)</t>
  </si>
  <si>
    <t>安達  隼人(2)</t>
  </si>
  <si>
    <t>上垣    匠(1)</t>
  </si>
  <si>
    <t>豊田  英城(1)</t>
  </si>
  <si>
    <t>小西  比呂(3)</t>
  </si>
  <si>
    <t>中島  佑介(3)</t>
  </si>
  <si>
    <t>蔭山  朋希(3)</t>
  </si>
  <si>
    <t>石田  凌也(3)</t>
  </si>
  <si>
    <t>中西  恭平(3)</t>
  </si>
  <si>
    <t>松本  直也(3)</t>
  </si>
  <si>
    <t>吉川  大将(3)</t>
  </si>
  <si>
    <t>湯口  誠悟(3)</t>
  </si>
  <si>
    <t>谷村  和歩(3)</t>
  </si>
  <si>
    <t>吉岡    潤(3)</t>
  </si>
  <si>
    <t>渡邉  拓己(3)</t>
  </si>
  <si>
    <t>秋庭  淳二(3)</t>
  </si>
  <si>
    <t>平野  圭紀(3)</t>
  </si>
  <si>
    <t>中村  拓司(3)</t>
  </si>
  <si>
    <t>古田  晶大(2)</t>
  </si>
  <si>
    <t>大島  凌平(2)</t>
  </si>
  <si>
    <t>植村  隆広(2)</t>
  </si>
  <si>
    <t>清水  敦史(2)</t>
  </si>
  <si>
    <t>岡田  七星(2)</t>
  </si>
  <si>
    <t>中山    魁(1)</t>
  </si>
  <si>
    <t>中尾  祐太(1)</t>
  </si>
  <si>
    <t>西村  成貴(1)</t>
  </si>
  <si>
    <t>芹澤  大輔(3)</t>
  </si>
  <si>
    <t>西岡  尚之(3)</t>
  </si>
  <si>
    <t>一幡  紳司(3)</t>
  </si>
  <si>
    <t>笠原  健志(3)</t>
  </si>
  <si>
    <t>本田祐之輔(3)</t>
  </si>
  <si>
    <t>西村  康平(3)</t>
  </si>
  <si>
    <t>嶋    佑介(3)</t>
  </si>
  <si>
    <t>西村  隆史(3)</t>
  </si>
  <si>
    <t>岡坂  将志(3)</t>
  </si>
  <si>
    <t>出口  智也(2)</t>
  </si>
  <si>
    <t>上田    洋(2)</t>
  </si>
  <si>
    <t>村田  将傑(2)</t>
  </si>
  <si>
    <t>駒居  孝章(2)</t>
  </si>
  <si>
    <t>戸出  悠介(2)</t>
  </si>
  <si>
    <t>本多  貴之(2)</t>
  </si>
  <si>
    <t>山田  康平(2)</t>
  </si>
  <si>
    <t>榧垣  翔太(2)</t>
  </si>
  <si>
    <t>北村    亮(2)</t>
  </si>
  <si>
    <t>和田  裕貴(2)</t>
  </si>
  <si>
    <t>村田  将惇(2)</t>
  </si>
  <si>
    <t>岡田  啓汰(3)</t>
  </si>
  <si>
    <t>畑中  隼也(2)</t>
  </si>
  <si>
    <t>立脇    岬(2)</t>
  </si>
  <si>
    <t>平野宗太朗(2)</t>
  </si>
  <si>
    <t>飯田  剛志(3)</t>
  </si>
  <si>
    <t>池口  直宏(3)</t>
  </si>
  <si>
    <t>芹澤  恭輔(1)</t>
  </si>
  <si>
    <t>福井  優哉(1)</t>
  </si>
  <si>
    <t>岩本  和樹(1)</t>
  </si>
  <si>
    <t>渋谷  翔悟(1)</t>
  </si>
  <si>
    <t>村尾  奎弥(1)</t>
  </si>
  <si>
    <t>成田  賢史(1)</t>
  </si>
  <si>
    <t>村上  達彦(1)</t>
  </si>
  <si>
    <t>長尾  勇佑(1)</t>
  </si>
  <si>
    <t>佛生  博斗(1)</t>
  </si>
  <si>
    <t>吉田  篤史(1)</t>
  </si>
  <si>
    <t>黒田  滉人(1)</t>
  </si>
  <si>
    <t>森友  裕太(1)</t>
  </si>
  <si>
    <t>井戸崎一真(1)</t>
  </si>
  <si>
    <t>小笹  昇吾(3)</t>
  </si>
  <si>
    <t>松岡  皓己(3)</t>
  </si>
  <si>
    <t>大西    光(3)</t>
  </si>
  <si>
    <t>松本  賢太(3)</t>
  </si>
  <si>
    <t>林垣  幸希(3)</t>
  </si>
  <si>
    <t>細川  大蔵(3)</t>
  </si>
  <si>
    <t>高品  滉樹(3)</t>
  </si>
  <si>
    <t>西垣  慶人(3)</t>
  </si>
  <si>
    <t>幸岡  海翔(3)</t>
  </si>
  <si>
    <t>宮下  健人(3)</t>
  </si>
  <si>
    <t>中島  魁星(3)</t>
  </si>
  <si>
    <t>中村  優志(3)</t>
  </si>
  <si>
    <t>吉谷  佑樹(3)</t>
  </si>
  <si>
    <t>飯島    遊(3)</t>
  </si>
  <si>
    <t>平野莞久耶(3)</t>
  </si>
  <si>
    <t>西村  裕斗(3)</t>
  </si>
  <si>
    <t>太田  優希(2)</t>
  </si>
  <si>
    <t>西岡    陸(2)</t>
  </si>
  <si>
    <t>西村  駿人(2)</t>
  </si>
  <si>
    <t>西村  隆壱(2)</t>
  </si>
  <si>
    <t>藤田  洵太(2)</t>
  </si>
  <si>
    <t>村岡  慎平(2)</t>
  </si>
  <si>
    <t>岡    裕人(1)</t>
  </si>
  <si>
    <t>梅田  昇樹(1)</t>
  </si>
  <si>
    <t>平瀬    廉(1)</t>
  </si>
  <si>
    <t>前田  脩佑(1)</t>
  </si>
  <si>
    <t>八木  雅洋(1)</t>
  </si>
  <si>
    <t>太田    誠(1)</t>
  </si>
  <si>
    <t>後藤  健吾(1)</t>
  </si>
  <si>
    <t>渡邉隆太郎(1)</t>
  </si>
  <si>
    <t>田中聡一郎(1)</t>
  </si>
  <si>
    <t>松本  大河(2)</t>
  </si>
  <si>
    <t>河合  直人(3)</t>
  </si>
  <si>
    <t>由良  大地(3)</t>
  </si>
  <si>
    <t>羽尻  翔太(3)</t>
  </si>
  <si>
    <t>戸出  健太(3)</t>
  </si>
  <si>
    <t>山根  快斗(3)</t>
  </si>
  <si>
    <t>田中  宏幸(3)</t>
  </si>
  <si>
    <t>川端  純平(3)</t>
  </si>
  <si>
    <t>水田  峻輔(3)</t>
  </si>
  <si>
    <t>西村  啓汰(3)</t>
  </si>
  <si>
    <t>横田  亮平(3)</t>
  </si>
  <si>
    <t>福井  一徳(3)</t>
  </si>
  <si>
    <t>黒田  拓也(3)</t>
  </si>
  <si>
    <t>藤井  翔太(3)</t>
  </si>
  <si>
    <t>徳山  雅也(3)</t>
  </si>
  <si>
    <t>正見  和樹(3)</t>
  </si>
  <si>
    <t>三上  貴市(3)</t>
  </si>
  <si>
    <t>増田  光紀(3)</t>
  </si>
  <si>
    <t>村上  友亮(3)</t>
  </si>
  <si>
    <t>渡邊  唐惟(3)</t>
  </si>
  <si>
    <t>田中  裕亮(2)</t>
  </si>
  <si>
    <t>木村  直樹(2)</t>
  </si>
  <si>
    <t>山根  滉太(2)</t>
  </si>
  <si>
    <t>田原悠太郎(2)</t>
  </si>
  <si>
    <t>前田  裕紀(2)</t>
  </si>
  <si>
    <t>安田玄一郎(2)</t>
  </si>
  <si>
    <t>西澤  巧真(2)</t>
  </si>
  <si>
    <t>浅田  貴大(1)</t>
  </si>
  <si>
    <t>岩本  一希(1)</t>
  </si>
  <si>
    <t>小林  和光(3)</t>
  </si>
  <si>
    <t>小谷  翔大(3)</t>
  </si>
  <si>
    <t>矢野  泰山(3)</t>
  </si>
  <si>
    <t>西村  礼一(3)</t>
  </si>
  <si>
    <t>黒田  竜次(3)</t>
  </si>
  <si>
    <t>西田  将馬(3)</t>
  </si>
  <si>
    <t>福田  静也(3)</t>
  </si>
  <si>
    <t>邊見  力哉(3)</t>
  </si>
  <si>
    <t>井上    敦(2)</t>
  </si>
  <si>
    <t>小谷  大喜(2)</t>
  </si>
  <si>
    <t>宮本  天馬(3)</t>
  </si>
  <si>
    <t>小林  靖典(3)</t>
  </si>
  <si>
    <t>山本修太郎(3)</t>
  </si>
  <si>
    <t>本多    翔(3)</t>
  </si>
  <si>
    <t>田中  翔夢(3)</t>
  </si>
  <si>
    <t>今西  秀章(3)</t>
  </si>
  <si>
    <t>吉津  達也(3)</t>
  </si>
  <si>
    <t>弥武  祥正(3)</t>
  </si>
  <si>
    <t>岡田    匠(3)</t>
  </si>
  <si>
    <t>藤田  理人(3)</t>
  </si>
  <si>
    <t>中瀬  貴朗(3)</t>
  </si>
  <si>
    <t>渡辺    鯛(2)</t>
  </si>
  <si>
    <t>寺川  拓海(2)</t>
  </si>
  <si>
    <t>畑中  昌太(2)</t>
  </si>
  <si>
    <t>小西  夕輝(2)</t>
  </si>
  <si>
    <t>前川  誠太(2)</t>
  </si>
  <si>
    <t>沼田  智也(3)</t>
  </si>
  <si>
    <t>瀬戸口  翼(2)</t>
  </si>
  <si>
    <t>原    良行(2)</t>
  </si>
  <si>
    <t>吉田  将輝(2)</t>
  </si>
  <si>
    <t>中村  玲雄(2)</t>
  </si>
  <si>
    <t>磯田    駿(1)</t>
  </si>
  <si>
    <t>宇田  翔太(1)</t>
  </si>
  <si>
    <t>味田    滉(1)</t>
  </si>
  <si>
    <t>秦    伊吹(1)</t>
  </si>
  <si>
    <t>上田  貴寛(1)</t>
  </si>
  <si>
    <t>北村  嘉洋(1)</t>
  </si>
  <si>
    <t>石津  陽基(1)</t>
  </si>
  <si>
    <t>上村  厚太(1)</t>
  </si>
  <si>
    <t>中田  大地(1)</t>
  </si>
  <si>
    <t>山村  柚人(1)</t>
  </si>
  <si>
    <t>中村  裕斗(3)</t>
  </si>
  <si>
    <t>中道    護(3)</t>
  </si>
  <si>
    <t>日浦  功人(3)</t>
  </si>
  <si>
    <t>岡    育夢(3)</t>
  </si>
  <si>
    <t>福井  和哉(3)</t>
  </si>
  <si>
    <t>松原  郁磨(3)</t>
  </si>
  <si>
    <t>西村  晃輝(3)</t>
  </si>
  <si>
    <t>松本  純汰(3)</t>
  </si>
  <si>
    <t>田中    涼(3)</t>
  </si>
  <si>
    <t>小西  瑞樹(2)</t>
  </si>
  <si>
    <t>日浦  智之(2)</t>
  </si>
  <si>
    <t>楠田  大介(2)</t>
  </si>
  <si>
    <t>浅堀  楓又(2)</t>
  </si>
  <si>
    <t>濟木  崇成(2)</t>
  </si>
  <si>
    <t>仲田  敦夫(2)</t>
  </si>
  <si>
    <t>安本  海斗(2)</t>
  </si>
  <si>
    <t>越中  勇貴(2)</t>
  </si>
  <si>
    <t>堀江  太朗(3)</t>
  </si>
  <si>
    <t>堀江  知生(1)</t>
  </si>
  <si>
    <t>島田亜久里(1)</t>
  </si>
  <si>
    <t>塩川  零士(1)</t>
  </si>
  <si>
    <t>上坂  力丸(3)</t>
  </si>
  <si>
    <t>下地  雄介(3)</t>
  </si>
  <si>
    <t>植村  拓也(2)</t>
  </si>
  <si>
    <t>増田  康明(2)</t>
  </si>
  <si>
    <t>奥田  拓海(2)</t>
  </si>
  <si>
    <t>吉井  大志(2)</t>
  </si>
  <si>
    <t>杉山健二郎(1)</t>
  </si>
  <si>
    <t>川合  孝章(1)</t>
  </si>
  <si>
    <t>丸谷  崇洋(1)</t>
  </si>
  <si>
    <t>村岡  豪太(1)</t>
  </si>
  <si>
    <t>西村  隼也(1)</t>
  </si>
  <si>
    <t>倉田  琢詞(1)</t>
  </si>
  <si>
    <t>馬場  貴之(1)</t>
  </si>
  <si>
    <t>塚本  崚平(1)</t>
  </si>
  <si>
    <t>宮垣    明(1)</t>
  </si>
  <si>
    <t>朝倉  佳伸(1)</t>
  </si>
  <si>
    <t>坂田  光謙(1)</t>
  </si>
  <si>
    <t>野崎  友也(1)</t>
  </si>
  <si>
    <t>オープン</t>
    <phoneticPr fontId="2"/>
  </si>
  <si>
    <t>⑦</t>
    <phoneticPr fontId="2"/>
  </si>
  <si>
    <t>⑩</t>
    <phoneticPr fontId="2"/>
  </si>
  <si>
    <t>⑪</t>
    <phoneticPr fontId="2"/>
  </si>
  <si>
    <t>⑧</t>
    <phoneticPr fontId="2"/>
  </si>
  <si>
    <t>⑥</t>
    <phoneticPr fontId="2"/>
  </si>
  <si>
    <t>①</t>
    <phoneticPr fontId="2"/>
  </si>
  <si>
    <t>②</t>
    <phoneticPr fontId="2"/>
  </si>
  <si>
    <t>⑧</t>
    <phoneticPr fontId="2"/>
  </si>
  <si>
    <t>④</t>
    <phoneticPr fontId="2"/>
  </si>
  <si>
    <t>⑥</t>
    <phoneticPr fontId="2"/>
  </si>
  <si>
    <t>⑦</t>
    <phoneticPr fontId="2"/>
  </si>
  <si>
    <t>②</t>
    <phoneticPr fontId="2"/>
  </si>
  <si>
    <t>⑪</t>
    <phoneticPr fontId="2"/>
  </si>
  <si>
    <t>31′13″6</t>
  </si>
  <si>
    <t>34′39″0</t>
    <phoneticPr fontId="2"/>
  </si>
  <si>
    <t>59″7</t>
  </si>
  <si>
    <t>59″5</t>
  </si>
  <si>
    <t>58″4</t>
  </si>
  <si>
    <t>59″6</t>
  </si>
  <si>
    <t>DQ</t>
    <phoneticPr fontId="2"/>
  </si>
  <si>
    <t>58″5</t>
  </si>
  <si>
    <t>1′01″4</t>
    <phoneticPr fontId="2"/>
  </si>
  <si>
    <t>1′00″1</t>
    <phoneticPr fontId="2"/>
  </si>
  <si>
    <t>1′01″7</t>
    <phoneticPr fontId="2"/>
  </si>
  <si>
    <t>1′02″6</t>
    <phoneticPr fontId="2"/>
  </si>
  <si>
    <r>
      <t>1 組</t>
    </r>
    <r>
      <rPr>
        <sz val="10"/>
        <rFont val="ＭＳ 明朝"/>
        <family val="1"/>
        <charset val="128"/>
      </rPr>
      <t>（－1.8）</t>
    </r>
    <rPh sb="0" eb="3">
      <t>１クミ</t>
    </rPh>
    <phoneticPr fontId="2"/>
  </si>
  <si>
    <t>12″3</t>
  </si>
  <si>
    <t>12″9</t>
  </si>
  <si>
    <t>13″8</t>
  </si>
  <si>
    <t>13″1</t>
  </si>
  <si>
    <t>12″2</t>
  </si>
  <si>
    <t>13″0</t>
  </si>
  <si>
    <t>12″1</t>
  </si>
  <si>
    <r>
      <t>２ 組</t>
    </r>
    <r>
      <rPr>
        <sz val="10"/>
        <rFont val="ＭＳ 明朝"/>
        <family val="1"/>
        <charset val="128"/>
      </rPr>
      <t>（+0.8）</t>
    </r>
    <rPh sb="2" eb="3">
      <t>１クミ</t>
    </rPh>
    <phoneticPr fontId="2"/>
  </si>
  <si>
    <t>11″9</t>
  </si>
  <si>
    <t>11″8</t>
  </si>
  <si>
    <t>12″4</t>
  </si>
  <si>
    <t>14″8</t>
  </si>
  <si>
    <t>13″9</t>
  </si>
  <si>
    <t>10′04″4</t>
  </si>
  <si>
    <t>10′30″9</t>
  </si>
  <si>
    <t>10′49″9</t>
  </si>
  <si>
    <t>10′22″0</t>
  </si>
  <si>
    <t>10′05″9</t>
  </si>
  <si>
    <r>
      <t xml:space="preserve"> </t>
    </r>
    <r>
      <rPr>
        <b/>
        <sz val="12"/>
        <rFont val="ＭＳ 明朝"/>
        <family val="1"/>
        <charset val="128"/>
      </rPr>
      <t>決     勝</t>
    </r>
    <r>
      <rPr>
        <sz val="10"/>
        <rFont val="ＭＳ 明朝"/>
        <family val="1"/>
        <charset val="128"/>
      </rPr>
      <t>（－0.1）</t>
    </r>
    <rPh sb="1" eb="8">
      <t>ケッショウ</t>
    </rPh>
    <phoneticPr fontId="2"/>
  </si>
  <si>
    <t>21″3</t>
  </si>
  <si>
    <t>17″4</t>
  </si>
  <si>
    <t>10′23″0</t>
  </si>
  <si>
    <t>10′58″8</t>
  </si>
  <si>
    <t>10′17″5</t>
  </si>
  <si>
    <t>10′43″6</t>
  </si>
  <si>
    <t>11′01″7</t>
  </si>
  <si>
    <t>57″7</t>
  </si>
  <si>
    <t>56″0</t>
  </si>
  <si>
    <t>56″5</t>
  </si>
  <si>
    <t>54″6</t>
  </si>
  <si>
    <t>54″0</t>
  </si>
  <si>
    <t>58″1</t>
  </si>
  <si>
    <t>57″9</t>
  </si>
  <si>
    <t>55″9</t>
  </si>
  <si>
    <t>57″6</t>
  </si>
  <si>
    <t>59″4</t>
  </si>
  <si>
    <t>1′08″5</t>
  </si>
  <si>
    <t>1′00″4</t>
  </si>
  <si>
    <t>1′01″3</t>
  </si>
  <si>
    <r>
      <t xml:space="preserve"> </t>
    </r>
    <r>
      <rPr>
        <b/>
        <sz val="12"/>
        <rFont val="ＭＳ 明朝"/>
        <family val="1"/>
        <charset val="128"/>
      </rPr>
      <t>決     勝</t>
    </r>
    <r>
      <rPr>
        <sz val="10"/>
        <rFont val="ＭＳ 明朝"/>
        <family val="1"/>
        <charset val="128"/>
      </rPr>
      <t>（－1.5）</t>
    </r>
    <rPh sb="1" eb="8">
      <t>ケッショウ</t>
    </rPh>
    <phoneticPr fontId="2"/>
  </si>
  <si>
    <t>12″5</t>
  </si>
  <si>
    <t>12″7</t>
  </si>
  <si>
    <t>12″0</t>
  </si>
  <si>
    <t>12″6</t>
  </si>
  <si>
    <r>
      <t xml:space="preserve"> </t>
    </r>
    <r>
      <rPr>
        <b/>
        <sz val="12"/>
        <rFont val="ＭＳ 明朝"/>
        <family val="1"/>
        <charset val="128"/>
      </rPr>
      <t>決     勝</t>
    </r>
    <r>
      <rPr>
        <sz val="10"/>
        <rFont val="ＭＳ 明朝"/>
        <family val="1"/>
        <charset val="128"/>
      </rPr>
      <t>（－0.7）</t>
    </r>
    <rPh sb="1" eb="8">
      <t>ケッショウ</t>
    </rPh>
    <phoneticPr fontId="2"/>
  </si>
  <si>
    <t>11″4</t>
  </si>
  <si>
    <t>4′37″4</t>
  </si>
  <si>
    <t>4′59″4</t>
  </si>
  <si>
    <t>5′02″4</t>
  </si>
  <si>
    <t>5′35″2</t>
  </si>
  <si>
    <t>5′09″4</t>
  </si>
  <si>
    <t>4′46″3</t>
  </si>
  <si>
    <t>5′32″7</t>
  </si>
  <si>
    <t>4′51″7</t>
  </si>
  <si>
    <t>4′55″0</t>
  </si>
  <si>
    <t>5′30″2</t>
  </si>
  <si>
    <t>5′14″0</t>
  </si>
  <si>
    <t>4′37″9</t>
  </si>
  <si>
    <t>4′32″2</t>
  </si>
  <si>
    <t>4′52″2′</t>
  </si>
  <si>
    <t>5′14″6</t>
  </si>
  <si>
    <t>4′44″3</t>
  </si>
  <si>
    <t>4′41″0</t>
  </si>
  <si>
    <r>
      <t xml:space="preserve">                       決     勝</t>
    </r>
    <r>
      <rPr>
        <sz val="10"/>
        <rFont val="ＭＳ 明朝"/>
        <family val="1"/>
        <charset val="128"/>
      </rPr>
      <t>（400：1′10″     800：2′24″     1200：3′40″     ）</t>
    </r>
    <rPh sb="23" eb="24">
      <t>ケツ</t>
    </rPh>
    <rPh sb="29" eb="30">
      <t>カチ</t>
    </rPh>
    <phoneticPr fontId="2"/>
  </si>
  <si>
    <r>
      <t xml:space="preserve">                       決     勝</t>
    </r>
    <r>
      <rPr>
        <sz val="10"/>
        <rFont val="ＭＳ 明朝"/>
        <family val="1"/>
        <charset val="128"/>
      </rPr>
      <t>（400：1′12″     800：2′24″     1200：3′39″     ）</t>
    </r>
    <rPh sb="23" eb="24">
      <t>ケツ</t>
    </rPh>
    <rPh sb="29" eb="30">
      <t>カチ</t>
    </rPh>
    <phoneticPr fontId="2"/>
  </si>
  <si>
    <r>
      <t xml:space="preserve">         </t>
    </r>
    <r>
      <rPr>
        <b/>
        <sz val="12"/>
        <rFont val="ＭＳ 明朝"/>
        <family val="1"/>
        <charset val="128"/>
      </rPr>
      <t>決     勝</t>
    </r>
    <r>
      <rPr>
        <sz val="10"/>
        <rFont val="ＭＳ 明朝"/>
        <family val="1"/>
        <charset val="128"/>
      </rPr>
      <t>（1000：3′17″     2000：6′44″     ）</t>
    </r>
    <rPh sb="9" eb="10">
      <t>ケツ</t>
    </rPh>
    <rPh sb="15" eb="16">
      <t>カチ</t>
    </rPh>
    <phoneticPr fontId="2"/>
  </si>
  <si>
    <r>
      <t xml:space="preserve">         </t>
    </r>
    <r>
      <rPr>
        <b/>
        <sz val="12"/>
        <rFont val="ＭＳ 明朝"/>
        <family val="1"/>
        <charset val="128"/>
      </rPr>
      <t>決     勝</t>
    </r>
    <r>
      <rPr>
        <sz val="10"/>
        <rFont val="ＭＳ 明朝"/>
        <family val="1"/>
        <charset val="128"/>
      </rPr>
      <t>（1000：3′03″     2000：6′29″     ）</t>
    </r>
    <rPh sb="9" eb="10">
      <t>ケツ</t>
    </rPh>
    <rPh sb="15" eb="16">
      <t>カチ</t>
    </rPh>
    <phoneticPr fontId="2"/>
  </si>
  <si>
    <r>
      <t xml:space="preserve">   決     勝</t>
    </r>
    <r>
      <rPr>
        <sz val="10"/>
        <rFont val="ＭＳ 明朝"/>
        <family val="1"/>
        <charset val="128"/>
      </rPr>
      <t>（1000：5′58″     2000：12′11″     3000：18′33″     4000:24′57″     ）</t>
    </r>
    <rPh sb="3" eb="4">
      <t>ケツ</t>
    </rPh>
    <rPh sb="9" eb="10">
      <t>カチ</t>
    </rPh>
    <phoneticPr fontId="2"/>
  </si>
  <si>
    <r>
      <t xml:space="preserve">   決     勝</t>
    </r>
    <r>
      <rPr>
        <sz val="10"/>
        <rFont val="ＭＳ 明朝"/>
        <family val="1"/>
        <charset val="128"/>
      </rPr>
      <t>（1000：6′37″     2000：13′42″     3000：20′47″     4000:27′43″     ）</t>
    </r>
    <rPh sb="3" eb="4">
      <t>ケツ</t>
    </rPh>
    <rPh sb="9" eb="10">
      <t>カチ</t>
    </rPh>
    <phoneticPr fontId="2"/>
  </si>
  <si>
    <r>
      <t xml:space="preserve">         </t>
    </r>
    <r>
      <rPr>
        <b/>
        <sz val="12"/>
        <rFont val="ＭＳ 明朝"/>
        <family val="1"/>
        <charset val="128"/>
      </rPr>
      <t>決     勝</t>
    </r>
    <r>
      <rPr>
        <sz val="10"/>
        <rFont val="ＭＳ 明朝"/>
        <family val="1"/>
        <charset val="128"/>
      </rPr>
      <t>（1000：3′20″   2000：6′47″   3000：10′19″   4000：13′56″    ）</t>
    </r>
    <rPh sb="9" eb="10">
      <t>ケツ</t>
    </rPh>
    <rPh sb="15" eb="16">
      <t>カチ</t>
    </rPh>
    <phoneticPr fontId="2"/>
  </si>
  <si>
    <r>
      <t xml:space="preserve">         </t>
    </r>
    <r>
      <rPr>
        <b/>
        <sz val="12"/>
        <rFont val="ＭＳ 明朝"/>
        <family val="1"/>
        <charset val="128"/>
      </rPr>
      <t>決     勝</t>
    </r>
    <r>
      <rPr>
        <sz val="10"/>
        <rFont val="ＭＳ 明朝"/>
        <family val="1"/>
        <charset val="128"/>
      </rPr>
      <t>（1000：3′33″   2000：7′06″   3000：10′41″   4000：14′16″    ）</t>
    </r>
    <rPh sb="9" eb="10">
      <t>ケツ</t>
    </rPh>
    <rPh sb="15" eb="16">
      <t>カチ</t>
    </rPh>
    <phoneticPr fontId="2"/>
  </si>
  <si>
    <t>19′30″5</t>
  </si>
  <si>
    <t>18′46″4</t>
  </si>
  <si>
    <t>21′35″9</t>
  </si>
  <si>
    <t>17′31″1</t>
  </si>
  <si>
    <t>17′53″2</t>
  </si>
  <si>
    <t>18′56″1</t>
  </si>
  <si>
    <t>17′52″2</t>
  </si>
  <si>
    <t>18′22″4</t>
  </si>
  <si>
    <t>20′04″2</t>
  </si>
  <si>
    <t>17′41″5</t>
  </si>
  <si>
    <t>17′49″6</t>
  </si>
  <si>
    <t>17′41″0</t>
  </si>
  <si>
    <t>17′59″9</t>
  </si>
  <si>
    <t>18′27″5</t>
  </si>
  <si>
    <t>17′26″8</t>
  </si>
  <si>
    <t>17′37″2</t>
  </si>
  <si>
    <t>19′10″3</t>
  </si>
  <si>
    <t>18′30″3</t>
  </si>
  <si>
    <r>
      <t>２ 組</t>
    </r>
    <r>
      <rPr>
        <sz val="10"/>
        <rFont val="ＭＳ 明朝"/>
        <family val="1"/>
        <charset val="128"/>
      </rPr>
      <t>（－1.2）</t>
    </r>
    <rPh sb="2" eb="3">
      <t>１クミ</t>
    </rPh>
    <phoneticPr fontId="2"/>
  </si>
  <si>
    <r>
      <t>オープン</t>
    </r>
    <r>
      <rPr>
        <sz val="10"/>
        <rFont val="ＭＳ 明朝"/>
        <family val="1"/>
        <charset val="128"/>
      </rPr>
      <t>（－1.5）</t>
    </r>
    <phoneticPr fontId="2"/>
  </si>
  <si>
    <t>26″8</t>
  </si>
  <si>
    <t>25″0</t>
  </si>
  <si>
    <t>25″4</t>
  </si>
  <si>
    <t>24″9</t>
  </si>
  <si>
    <t>25″9</t>
  </si>
  <si>
    <t>26″6</t>
  </si>
  <si>
    <t>28″8</t>
  </si>
  <si>
    <t>26″7</t>
  </si>
  <si>
    <t>25″8</t>
  </si>
  <si>
    <t>25″3</t>
  </si>
  <si>
    <t>27″0</t>
  </si>
  <si>
    <t>27″3</t>
  </si>
  <si>
    <t>27″2</t>
  </si>
  <si>
    <t>59″3</t>
  </si>
  <si>
    <t>1′06″0</t>
  </si>
  <si>
    <t>1′10″2</t>
  </si>
  <si>
    <t>1′09″9</t>
  </si>
  <si>
    <t>1′05″8</t>
  </si>
  <si>
    <t>1′07″7</t>
  </si>
  <si>
    <t>1′02″9</t>
  </si>
  <si>
    <t>1′00″9</t>
  </si>
  <si>
    <t>1′00″0</t>
  </si>
  <si>
    <t>1′04″5</t>
  </si>
  <si>
    <r>
      <t>決     勝</t>
    </r>
    <r>
      <rPr>
        <sz val="10"/>
        <rFont val="ＭＳ 明朝"/>
        <family val="1"/>
        <charset val="128"/>
      </rPr>
      <t>（400：59″）</t>
    </r>
    <rPh sb="0" eb="1">
      <t>ケツ</t>
    </rPh>
    <rPh sb="6" eb="7">
      <t>カチ</t>
    </rPh>
    <phoneticPr fontId="2"/>
  </si>
  <si>
    <r>
      <t>決     勝</t>
    </r>
    <r>
      <rPr>
        <sz val="10"/>
        <rFont val="ＭＳ 明朝"/>
        <family val="1"/>
        <charset val="128"/>
      </rPr>
      <t>（400：1′10″）</t>
    </r>
    <rPh sb="0" eb="1">
      <t>ケツ</t>
    </rPh>
    <rPh sb="6" eb="7">
      <t>カチ</t>
    </rPh>
    <phoneticPr fontId="2"/>
  </si>
  <si>
    <t>2′21″8</t>
  </si>
  <si>
    <t>2′24″5</t>
  </si>
  <si>
    <t>2′14″9</t>
  </si>
  <si>
    <t>2′16″5</t>
  </si>
  <si>
    <t>2′48″5</t>
  </si>
  <si>
    <t>2′33″1</t>
  </si>
  <si>
    <t>2′14″6</t>
  </si>
  <si>
    <t>2′19″3</t>
  </si>
  <si>
    <t>2′11″9</t>
  </si>
  <si>
    <t>2′33″5</t>
  </si>
  <si>
    <t>2′18″5</t>
  </si>
  <si>
    <r>
      <t>決     勝</t>
    </r>
    <r>
      <rPr>
        <sz val="10"/>
        <rFont val="ＭＳ 明朝"/>
        <family val="1"/>
        <charset val="128"/>
      </rPr>
      <t>（－2.7）</t>
    </r>
    <rPh sb="0" eb="1">
      <t>ケツ</t>
    </rPh>
    <rPh sb="6" eb="7">
      <t>カチ</t>
    </rPh>
    <phoneticPr fontId="2"/>
  </si>
  <si>
    <t>DQ</t>
    <phoneticPr fontId="2"/>
  </si>
  <si>
    <r>
      <t xml:space="preserve"> </t>
    </r>
    <r>
      <rPr>
        <b/>
        <sz val="12"/>
        <rFont val="ＭＳ 明朝"/>
        <family val="1"/>
        <charset val="128"/>
      </rPr>
      <t>決     勝</t>
    </r>
    <r>
      <rPr>
        <sz val="10"/>
        <rFont val="ＭＳ 明朝"/>
        <family val="1"/>
        <charset val="128"/>
      </rPr>
      <t>（－3.7）</t>
    </r>
    <rPh sb="1" eb="8">
      <t>ケッショウ</t>
    </rPh>
    <phoneticPr fontId="2"/>
  </si>
  <si>
    <t>26″5</t>
  </si>
  <si>
    <t>25″6</t>
  </si>
  <si>
    <t>24″7</t>
  </si>
  <si>
    <t>25″1</t>
  </si>
  <si>
    <t>25″5</t>
  </si>
  <si>
    <t>23″9</t>
  </si>
  <si>
    <t>24″6</t>
  </si>
</sst>
</file>

<file path=xl/styles.xml><?xml version="1.0" encoding="utf-8"?>
<styleSheet xmlns="http://schemas.openxmlformats.org/spreadsheetml/2006/main"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/>
    <xf numFmtId="0" fontId="5" fillId="0" borderId="0" xfId="0" quotePrefix="1" applyFont="1" applyAlignment="1">
      <alignment horizont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6" fillId="0" borderId="0" xfId="0" applyFont="1"/>
    <xf numFmtId="0" fontId="6" fillId="0" borderId="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7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7" fillId="0" borderId="0" xfId="0" applyFont="1"/>
    <xf numFmtId="0" fontId="9" fillId="0" borderId="0" xfId="0" applyFont="1" applyBorder="1" applyAlignment="1">
      <alignment horizontal="right" vertical="center" shrinkToFit="1"/>
    </xf>
    <xf numFmtId="0" fontId="9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16" fillId="0" borderId="0" xfId="0" applyFont="1" applyBorder="1"/>
    <xf numFmtId="49" fontId="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0" fontId="8" fillId="0" borderId="0" xfId="0" applyFont="1" applyAlignment="1"/>
    <xf numFmtId="0" fontId="4" fillId="0" borderId="4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/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Fill="1"/>
    <xf numFmtId="0" fontId="4" fillId="0" borderId="1" xfId="0" applyNumberFormat="1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shrinkToFit="1"/>
    </xf>
    <xf numFmtId="0" fontId="4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right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0"/>
  <sheetViews>
    <sheetView tabSelected="1" zoomScaleNormal="100" zoomScaleSheetLayoutView="100" workbookViewId="0">
      <selection activeCell="M90" sqref="M90"/>
    </sheetView>
  </sheetViews>
  <sheetFormatPr defaultRowHeight="13.5"/>
  <cols>
    <col min="1" max="1" width="3.125" customWidth="1"/>
    <col min="2" max="2" width="5.625" customWidth="1"/>
    <col min="3" max="3" width="13.75" style="1" customWidth="1"/>
    <col min="4" max="4" width="8.125" customWidth="1"/>
    <col min="5" max="5" width="4.375" customWidth="1"/>
    <col min="6" max="6" width="10.875" customWidth="1"/>
    <col min="7" max="7" width="1.375" customWidth="1"/>
    <col min="8" max="8" width="3.125" customWidth="1"/>
    <col min="9" max="9" width="5.625" customWidth="1"/>
    <col min="10" max="10" width="13.75" customWidth="1"/>
    <col min="11" max="11" width="8.125" customWidth="1"/>
    <col min="12" max="12" width="4.375" customWidth="1"/>
    <col min="13" max="13" width="10.875" customWidth="1"/>
  </cols>
  <sheetData>
    <row r="1" spans="1:13" ht="28.5" customHeight="1" thickBot="1">
      <c r="B1" s="48"/>
      <c r="C1" s="48"/>
      <c r="D1" s="96" t="s">
        <v>88</v>
      </c>
      <c r="E1" s="96"/>
      <c r="F1" s="96"/>
      <c r="G1" s="96"/>
      <c r="H1" s="96"/>
      <c r="I1" s="96"/>
      <c r="J1" s="96"/>
      <c r="K1" s="48"/>
      <c r="L1" s="48"/>
      <c r="M1" s="48"/>
    </row>
    <row r="2" spans="1:13" ht="26.25" customHeight="1" thickTop="1"/>
    <row r="3" spans="1:13" ht="22.5" customHeight="1">
      <c r="A3" s="79" t="s">
        <v>66</v>
      </c>
      <c r="B3" s="80"/>
      <c r="C3" s="81"/>
      <c r="D3" s="47"/>
      <c r="E3" s="4"/>
      <c r="F3" s="88" t="s">
        <v>98</v>
      </c>
      <c r="G3" s="88"/>
      <c r="H3" s="88"/>
      <c r="I3" s="88"/>
      <c r="J3" s="88"/>
      <c r="K3" s="88"/>
      <c r="L3" s="88"/>
      <c r="M3" s="88"/>
    </row>
    <row r="4" spans="1:13" ht="13.5" customHeight="1">
      <c r="A4" s="9"/>
      <c r="B4" s="9"/>
      <c r="C4" s="9"/>
      <c r="D4" s="27"/>
      <c r="E4" s="4"/>
      <c r="F4" s="88" t="s">
        <v>32</v>
      </c>
      <c r="G4" s="88"/>
      <c r="H4" s="88"/>
      <c r="I4" s="88"/>
      <c r="J4" s="88"/>
      <c r="K4" s="88"/>
      <c r="L4" s="88"/>
      <c r="M4" s="88"/>
    </row>
    <row r="5" spans="1:13" ht="20.25" customHeight="1">
      <c r="A5" s="9"/>
      <c r="B5" s="9"/>
      <c r="C5" s="9"/>
      <c r="D5" s="9"/>
      <c r="E5" s="4"/>
      <c r="F5" s="19"/>
      <c r="G5" s="19"/>
      <c r="H5" s="19"/>
      <c r="I5" s="19"/>
      <c r="J5" s="19"/>
      <c r="K5" s="19"/>
      <c r="L5" s="19"/>
      <c r="M5" s="19"/>
    </row>
    <row r="6" spans="1:13" ht="17.25" customHeight="1">
      <c r="A6" s="90" t="s">
        <v>23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3" ht="7.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15" customHeight="1">
      <c r="A8" s="21" t="s">
        <v>416</v>
      </c>
      <c r="B8" s="4"/>
      <c r="C8" s="4"/>
      <c r="D8" s="4"/>
      <c r="E8" s="4"/>
      <c r="F8" s="4"/>
      <c r="G8" s="4"/>
      <c r="H8" s="21" t="s">
        <v>424</v>
      </c>
      <c r="I8" s="4"/>
      <c r="J8" s="4"/>
      <c r="K8" s="4"/>
      <c r="L8" s="4"/>
      <c r="M8" s="4"/>
    </row>
    <row r="9" spans="1:13" ht="7.5" customHeight="1">
      <c r="A9" s="21"/>
      <c r="B9" s="4"/>
      <c r="C9" s="4"/>
      <c r="D9" s="4"/>
      <c r="E9" s="4"/>
      <c r="F9" s="4"/>
      <c r="G9" s="4"/>
      <c r="H9" s="21"/>
      <c r="I9" s="4"/>
      <c r="J9" s="4"/>
      <c r="K9" s="4"/>
      <c r="L9" s="4"/>
      <c r="M9" s="4"/>
    </row>
    <row r="10" spans="1:13" s="2" customFormat="1" ht="11.25" customHeight="1">
      <c r="A10" s="29" t="s">
        <v>7</v>
      </c>
      <c r="B10" s="39" t="s">
        <v>45</v>
      </c>
      <c r="C10" s="40" t="s">
        <v>27</v>
      </c>
      <c r="D10" s="29" t="s">
        <v>31</v>
      </c>
      <c r="E10" s="30" t="s">
        <v>28</v>
      </c>
      <c r="F10" s="29" t="s">
        <v>30</v>
      </c>
      <c r="G10" s="20"/>
      <c r="H10" s="22" t="s">
        <v>7</v>
      </c>
      <c r="I10" s="32" t="s">
        <v>20</v>
      </c>
      <c r="J10" s="28" t="s">
        <v>27</v>
      </c>
      <c r="K10" s="22" t="s">
        <v>31</v>
      </c>
      <c r="L10" s="30" t="s">
        <v>28</v>
      </c>
      <c r="M10" s="29" t="s">
        <v>30</v>
      </c>
    </row>
    <row r="11" spans="1:13" s="26" customFormat="1" ht="17.25" customHeight="1">
      <c r="A11" s="23" t="s">
        <v>0</v>
      </c>
      <c r="B11" s="3">
        <v>380</v>
      </c>
      <c r="C11" s="23" t="str">
        <f>IF(B11="","",VLOOKUP(B11,但馬男!$A:$C,2,FALSE))</f>
        <v>北山  悠馬(1)</v>
      </c>
      <c r="D11" s="23" t="str">
        <f>IF(B11="","",VLOOKUP(B11,但馬男!$A:$D,3,FALSE))</f>
        <v>八　鹿</v>
      </c>
      <c r="E11" s="24" t="s">
        <v>29</v>
      </c>
      <c r="F11" s="5" t="s">
        <v>65</v>
      </c>
      <c r="G11" s="3"/>
      <c r="H11" s="23" t="s">
        <v>0</v>
      </c>
      <c r="I11" s="3">
        <v>983</v>
      </c>
      <c r="J11" s="23" t="str">
        <f>IF(I11="","",VLOOKUP(I11,但馬男!$A:$C,2,FALSE))</f>
        <v>渋谷  翔悟(1)</v>
      </c>
      <c r="K11" s="23" t="str">
        <f>IF(I11="","",VLOOKUP(I11,但馬男!$A:$D,3,FALSE))</f>
        <v>豊　岡</v>
      </c>
      <c r="L11" s="24">
        <v>5</v>
      </c>
      <c r="M11" s="73" t="s">
        <v>422</v>
      </c>
    </row>
    <row r="12" spans="1:13" s="26" customFormat="1" ht="17.25" customHeight="1">
      <c r="A12" s="23" t="s">
        <v>25</v>
      </c>
      <c r="B12" s="3">
        <v>1180</v>
      </c>
      <c r="C12" s="23" t="str">
        <f>IF(B12="","",VLOOKUP(B12,但馬男!$A:$C,2,FALSE))</f>
        <v>朝倉  佳伸(1)</v>
      </c>
      <c r="D12" s="23" t="str">
        <f>IF(B12="","",VLOOKUP(B12,但馬男!$A:$D,3,FALSE))</f>
        <v>近大豊</v>
      </c>
      <c r="E12" s="24">
        <v>3</v>
      </c>
      <c r="F12" s="73" t="s">
        <v>417</v>
      </c>
      <c r="G12" s="3"/>
      <c r="H12" s="23" t="s">
        <v>25</v>
      </c>
      <c r="I12" s="3">
        <v>190</v>
      </c>
      <c r="J12" s="23" t="str">
        <f>IF(I12="","",VLOOKUP(I12,但馬男!$A:$C,2,FALSE))</f>
        <v>上田  大樹(1)</v>
      </c>
      <c r="K12" s="23" t="str">
        <f>IF(I12="","",VLOOKUP(I12,但馬男!$A:$D,3,FALSE))</f>
        <v>生　野</v>
      </c>
      <c r="L12" s="24">
        <v>3</v>
      </c>
      <c r="M12" s="73" t="s">
        <v>421</v>
      </c>
    </row>
    <row r="13" spans="1:13" s="26" customFormat="1" ht="17.25" customHeight="1">
      <c r="A13" s="23" t="s">
        <v>1</v>
      </c>
      <c r="B13" s="3">
        <v>188</v>
      </c>
      <c r="C13" s="23" t="str">
        <f>IF(B13="","",VLOOKUP(B13,但馬男!$A:$C,2,FALSE))</f>
        <v>下村  魁生(1)</v>
      </c>
      <c r="D13" s="23" t="str">
        <f>IF(B13="","",VLOOKUP(B13,但馬男!$A:$D,3,FALSE))</f>
        <v>生　野</v>
      </c>
      <c r="E13" s="24">
        <v>4</v>
      </c>
      <c r="F13" s="73" t="s">
        <v>418</v>
      </c>
      <c r="G13" s="3"/>
      <c r="H13" s="23" t="s">
        <v>1</v>
      </c>
      <c r="I13" s="3">
        <v>370</v>
      </c>
      <c r="J13" s="23" t="str">
        <f>IF(I13="","",VLOOKUP(I13,但馬男!$A:$C,2,FALSE))</f>
        <v>高橋  佑輔(1)</v>
      </c>
      <c r="K13" s="23" t="str">
        <f>IF(I13="","",VLOOKUP(I13,但馬男!$A:$D,3,FALSE))</f>
        <v>八　鹿</v>
      </c>
      <c r="L13" s="24">
        <v>6</v>
      </c>
      <c r="M13" s="73" t="s">
        <v>420</v>
      </c>
    </row>
    <row r="14" spans="1:13" s="26" customFormat="1" ht="17.25" customHeight="1">
      <c r="A14" s="23" t="s">
        <v>2</v>
      </c>
      <c r="B14" s="3">
        <v>731</v>
      </c>
      <c r="C14" s="23" t="str">
        <f>IF(B14="","",VLOOKUP(B14,但馬男!$A:$C,2,FALSE))</f>
        <v>中山    魁(1)</v>
      </c>
      <c r="D14" s="23" t="str">
        <f>IF(B14="","",VLOOKUP(B14,但馬男!$A:$D,3,FALSE))</f>
        <v>出　石</v>
      </c>
      <c r="E14" s="24">
        <v>7</v>
      </c>
      <c r="F14" s="73" t="s">
        <v>419</v>
      </c>
      <c r="G14" s="3"/>
      <c r="H14" s="23" t="s">
        <v>2</v>
      </c>
      <c r="I14" s="3">
        <v>1349</v>
      </c>
      <c r="J14" s="23" t="str">
        <f>IF(I14="","",VLOOKUP(I14,但馬男!$A:$C,2,FALSE))</f>
        <v>上村  厚太(1)</v>
      </c>
      <c r="K14" s="23" t="str">
        <f>IF(I14="","",VLOOKUP(I14,但馬男!$A:$D,3,FALSE))</f>
        <v>香　住</v>
      </c>
      <c r="L14" s="24">
        <v>2</v>
      </c>
      <c r="M14" s="73" t="s">
        <v>425</v>
      </c>
    </row>
    <row r="15" spans="1:13" s="26" customFormat="1" ht="17.25" customHeight="1">
      <c r="A15" s="23" t="s">
        <v>3</v>
      </c>
      <c r="B15" s="3">
        <v>988</v>
      </c>
      <c r="C15" s="23" t="str">
        <f>IF(B15="","",VLOOKUP(B15,但馬男!$A:$C,2,FALSE))</f>
        <v>佛生  博斗(1)</v>
      </c>
      <c r="D15" s="23" t="str">
        <f>IF(B15="","",VLOOKUP(B15,但馬男!$A:$D,3,FALSE))</f>
        <v>豊　岡</v>
      </c>
      <c r="E15" s="24">
        <v>6</v>
      </c>
      <c r="F15" s="73" t="s">
        <v>420</v>
      </c>
      <c r="G15" s="3"/>
      <c r="H15" s="23" t="s">
        <v>3</v>
      </c>
      <c r="I15" s="3">
        <v>1071</v>
      </c>
      <c r="J15" s="23" t="str">
        <f>IF(I15="","",VLOOKUP(I15,但馬男!$A:$C,2,FALSE))</f>
        <v>岡    裕人(1)</v>
      </c>
      <c r="K15" s="23" t="str">
        <f>IF(I15="","",VLOOKUP(I15,但馬男!$A:$D,3,FALSE))</f>
        <v>豊岡総</v>
      </c>
      <c r="L15" s="24">
        <v>1</v>
      </c>
      <c r="M15" s="73" t="s">
        <v>426</v>
      </c>
    </row>
    <row r="16" spans="1:13" s="26" customFormat="1" ht="17.25" customHeight="1">
      <c r="A16" s="23" t="s">
        <v>4</v>
      </c>
      <c r="B16" s="3">
        <v>1342</v>
      </c>
      <c r="C16" s="23" t="str">
        <f>IF(B16="","",VLOOKUP(B16,但馬男!$A:$C,2,FALSE))</f>
        <v>磯田    駿(1)</v>
      </c>
      <c r="D16" s="23" t="str">
        <f>IF(B16="","",VLOOKUP(B16,但馬男!$A:$D,3,FALSE))</f>
        <v>香　住</v>
      </c>
      <c r="E16" s="24">
        <v>2</v>
      </c>
      <c r="F16" s="73" t="s">
        <v>421</v>
      </c>
      <c r="G16" s="3"/>
      <c r="H16" s="23" t="s">
        <v>4</v>
      </c>
      <c r="I16" s="3">
        <v>1175</v>
      </c>
      <c r="J16" s="23" t="str">
        <f>IF(I16="","",VLOOKUP(I16,但馬男!$A:$C,2,FALSE))</f>
        <v>西村  隼也(1)</v>
      </c>
      <c r="K16" s="23" t="str">
        <f>IF(I16="","",VLOOKUP(I16,但馬男!$A:$D,3,FALSE))</f>
        <v>近大豊</v>
      </c>
      <c r="L16" s="24">
        <v>4</v>
      </c>
      <c r="M16" s="73" t="s">
        <v>427</v>
      </c>
    </row>
    <row r="17" spans="1:13" s="26" customFormat="1" ht="17.25" customHeight="1">
      <c r="A17" s="23" t="s">
        <v>5</v>
      </c>
      <c r="B17" s="3">
        <v>1457</v>
      </c>
      <c r="C17" s="23" t="str">
        <f>IF(B17="","",VLOOKUP(B17,但馬男!$A:$C,2,FALSE))</f>
        <v>島田亜久里(1)</v>
      </c>
      <c r="D17" s="23" t="str">
        <f>IF(B17="","",VLOOKUP(B17,但馬男!$A:$D,3,FALSE))</f>
        <v>浜　坂</v>
      </c>
      <c r="E17" s="24">
        <v>5</v>
      </c>
      <c r="F17" s="73" t="s">
        <v>422</v>
      </c>
      <c r="G17" s="3"/>
      <c r="H17" s="23" t="s">
        <v>5</v>
      </c>
      <c r="I17" s="3">
        <v>223</v>
      </c>
      <c r="J17" s="23" t="str">
        <f>IF(I17="","",VLOOKUP(I17,但馬男!$A:$C,2,FALSE))</f>
        <v>高瀬    樹(1)</v>
      </c>
      <c r="K17" s="23" t="str">
        <f>IF(I17="","",VLOOKUP(I17,但馬男!$A:$D,3,FALSE))</f>
        <v>和田山</v>
      </c>
      <c r="L17" s="24">
        <v>8</v>
      </c>
      <c r="M17" s="73" t="s">
        <v>428</v>
      </c>
    </row>
    <row r="18" spans="1:13" s="26" customFormat="1" ht="17.25" customHeight="1">
      <c r="A18" s="23" t="s">
        <v>6</v>
      </c>
      <c r="B18" s="3">
        <v>1072</v>
      </c>
      <c r="C18" s="23" t="str">
        <f>IF(B18="","",VLOOKUP(B18,但馬男!$A:$C,2,FALSE))</f>
        <v>梅田  昇樹(1)</v>
      </c>
      <c r="D18" s="23" t="str">
        <f>IF(B18="","",VLOOKUP(B18,但馬男!$A:$D,3,FALSE))</f>
        <v>豊岡総</v>
      </c>
      <c r="E18" s="24">
        <v>1</v>
      </c>
      <c r="F18" s="73" t="s">
        <v>423</v>
      </c>
      <c r="G18" s="3"/>
      <c r="H18" s="23" t="s">
        <v>6</v>
      </c>
      <c r="I18" s="3">
        <v>607</v>
      </c>
      <c r="J18" s="23" t="str">
        <f>IF(I18="","",VLOOKUP(I18,但馬男!$A:$C,2,FALSE))</f>
        <v>豊田  英城(1)</v>
      </c>
      <c r="K18" s="23" t="str">
        <f>IF(I18="","",VLOOKUP(I18,但馬男!$A:$D,3,FALSE))</f>
        <v>日　高</v>
      </c>
      <c r="L18" s="24">
        <v>7</v>
      </c>
      <c r="M18" s="73" t="s">
        <v>429</v>
      </c>
    </row>
    <row r="19" spans="1:13" s="26" customFormat="1" ht="20.25" customHeight="1">
      <c r="A19" s="23"/>
      <c r="B19" s="3"/>
      <c r="C19" s="23"/>
      <c r="D19" s="23"/>
      <c r="E19" s="34"/>
      <c r="F19" s="6"/>
      <c r="G19" s="3"/>
      <c r="H19" s="23"/>
      <c r="I19" s="3"/>
      <c r="J19" s="23"/>
      <c r="K19" s="23"/>
      <c r="L19" s="34"/>
      <c r="M19" s="6"/>
    </row>
    <row r="20" spans="1:13" ht="17.25" customHeight="1">
      <c r="B20" s="87" t="s">
        <v>456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</row>
    <row r="21" spans="1:13" ht="7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2" customHeight="1">
      <c r="A22" s="4"/>
      <c r="B22" s="37" t="s">
        <v>7</v>
      </c>
      <c r="C22" s="37" t="s">
        <v>8</v>
      </c>
      <c r="D22" s="92" t="s">
        <v>44</v>
      </c>
      <c r="E22" s="94"/>
      <c r="F22" s="94"/>
      <c r="G22" s="94"/>
      <c r="H22" s="94"/>
      <c r="I22" s="93"/>
      <c r="J22" s="37" t="s">
        <v>41</v>
      </c>
      <c r="K22" s="37" t="s">
        <v>42</v>
      </c>
      <c r="L22" s="92" t="s">
        <v>43</v>
      </c>
      <c r="M22" s="93"/>
    </row>
    <row r="23" spans="1:13" ht="20.25" customHeight="1">
      <c r="A23" s="4"/>
      <c r="B23" s="33" t="s">
        <v>33</v>
      </c>
      <c r="C23" s="75">
        <v>190</v>
      </c>
      <c r="D23" s="84" t="str">
        <f>IF(C23="","",VLOOKUP(C23,但馬男!$A:$C,2,FALSE))</f>
        <v>上田  大樹(1)</v>
      </c>
      <c r="E23" s="85"/>
      <c r="F23" s="85"/>
      <c r="G23" s="85"/>
      <c r="H23" s="85"/>
      <c r="I23" s="86"/>
      <c r="J23" s="76" t="str">
        <f>IF(C23="","",VLOOKUP(C23,但馬男!$A:$D,3,FALSE))</f>
        <v>生　野</v>
      </c>
      <c r="K23" s="76">
        <v>5</v>
      </c>
      <c r="L23" s="82" t="s">
        <v>457</v>
      </c>
      <c r="M23" s="83"/>
    </row>
    <row r="24" spans="1:13" ht="20.25" customHeight="1">
      <c r="A24" s="4"/>
      <c r="B24" s="33" t="s">
        <v>34</v>
      </c>
      <c r="C24" s="75">
        <v>188</v>
      </c>
      <c r="D24" s="84" t="str">
        <f>IF(C24="","",VLOOKUP(C24,但馬男!$A:$C,2,FALSE))</f>
        <v>下村  魁生(1)</v>
      </c>
      <c r="E24" s="85"/>
      <c r="F24" s="85"/>
      <c r="G24" s="85"/>
      <c r="H24" s="85"/>
      <c r="I24" s="86"/>
      <c r="J24" s="76" t="str">
        <f>IF(C24="","",VLOOKUP(C24,但馬男!$A:$D,3,FALSE))</f>
        <v>生　野</v>
      </c>
      <c r="K24" s="76">
        <v>7</v>
      </c>
      <c r="L24" s="82" t="s">
        <v>458</v>
      </c>
      <c r="M24" s="83"/>
    </row>
    <row r="25" spans="1:13" ht="20.25" customHeight="1">
      <c r="A25" s="4"/>
      <c r="B25" s="33" t="s">
        <v>35</v>
      </c>
      <c r="C25" s="75">
        <v>1072</v>
      </c>
      <c r="D25" s="84" t="str">
        <f>IF(C25="","",VLOOKUP(C25,但馬男!$A:$C,2,FALSE))</f>
        <v>梅田  昇樹(1)</v>
      </c>
      <c r="E25" s="85"/>
      <c r="F25" s="85"/>
      <c r="G25" s="85"/>
      <c r="H25" s="85"/>
      <c r="I25" s="86"/>
      <c r="J25" s="76" t="str">
        <f>IF(C25="","",VLOOKUP(C25,但馬男!$A:$D,3,FALSE))</f>
        <v>豊岡総</v>
      </c>
      <c r="K25" s="76">
        <v>4</v>
      </c>
      <c r="L25" s="82" t="s">
        <v>417</v>
      </c>
      <c r="M25" s="83"/>
    </row>
    <row r="26" spans="1:13" ht="20.25" customHeight="1">
      <c r="A26" s="4"/>
      <c r="B26" s="33" t="s">
        <v>36</v>
      </c>
      <c r="C26" s="75">
        <v>1349</v>
      </c>
      <c r="D26" s="84" t="str">
        <f>IF(C26="","",VLOOKUP(C26,但馬男!$A:$C,2,FALSE))</f>
        <v>上村  厚太(1)</v>
      </c>
      <c r="E26" s="85"/>
      <c r="F26" s="85"/>
      <c r="G26" s="85"/>
      <c r="H26" s="85"/>
      <c r="I26" s="86"/>
      <c r="J26" s="76" t="str">
        <f>IF(C26="","",VLOOKUP(C26,但馬男!$A:$D,3,FALSE))</f>
        <v>香　住</v>
      </c>
      <c r="K26" s="76">
        <v>3</v>
      </c>
      <c r="L26" s="82" t="s">
        <v>421</v>
      </c>
      <c r="M26" s="83"/>
    </row>
    <row r="27" spans="1:13" ht="20.25" customHeight="1">
      <c r="A27" s="4"/>
      <c r="B27" s="33" t="s">
        <v>37</v>
      </c>
      <c r="C27" s="75">
        <v>1071</v>
      </c>
      <c r="D27" s="84" t="str">
        <f>IF(C27="","",VLOOKUP(C27,但馬男!$A:$C,2,FALSE))</f>
        <v>岡    裕人(1)</v>
      </c>
      <c r="E27" s="85"/>
      <c r="F27" s="85"/>
      <c r="G27" s="85"/>
      <c r="H27" s="85"/>
      <c r="I27" s="86"/>
      <c r="J27" s="76" t="str">
        <f>IF(C27="","",VLOOKUP(C27,但馬男!$A:$D,3,FALSE))</f>
        <v>豊岡総</v>
      </c>
      <c r="K27" s="76">
        <v>1</v>
      </c>
      <c r="L27" s="82" t="s">
        <v>459</v>
      </c>
      <c r="M27" s="83"/>
    </row>
    <row r="28" spans="1:13" ht="20.25" customHeight="1">
      <c r="A28" s="4"/>
      <c r="B28" s="33" t="s">
        <v>38</v>
      </c>
      <c r="C28" s="75">
        <v>1342</v>
      </c>
      <c r="D28" s="84" t="str">
        <f>IF(C28="","",VLOOKUP(C28,但馬男!$A:$C,2,FALSE))</f>
        <v>磯田    駿(1)</v>
      </c>
      <c r="E28" s="85"/>
      <c r="F28" s="85"/>
      <c r="G28" s="85"/>
      <c r="H28" s="85"/>
      <c r="I28" s="86"/>
      <c r="J28" s="76" t="str">
        <f>IF(C28="","",VLOOKUP(C28,但馬男!$A:$D,3,FALSE))</f>
        <v>香　住</v>
      </c>
      <c r="K28" s="76">
        <v>6</v>
      </c>
      <c r="L28" s="82" t="s">
        <v>460</v>
      </c>
      <c r="M28" s="83"/>
    </row>
    <row r="29" spans="1:13" ht="20.25" customHeight="1">
      <c r="A29" s="4"/>
      <c r="B29" s="33" t="s">
        <v>39</v>
      </c>
      <c r="C29" s="75">
        <v>1175</v>
      </c>
      <c r="D29" s="84" t="str">
        <f>IF(C29="","",VLOOKUP(C29,但馬男!$A:$C,2,FALSE))</f>
        <v>西村  隼也(1)</v>
      </c>
      <c r="E29" s="85"/>
      <c r="F29" s="85"/>
      <c r="G29" s="85"/>
      <c r="H29" s="85"/>
      <c r="I29" s="86"/>
      <c r="J29" s="76" t="str">
        <f>IF(C29="","",VLOOKUP(C29,但馬男!$A:$D,3,FALSE))</f>
        <v>近大豊</v>
      </c>
      <c r="K29" s="76">
        <v>8</v>
      </c>
      <c r="L29" s="82" t="s">
        <v>418</v>
      </c>
      <c r="M29" s="83"/>
    </row>
    <row r="30" spans="1:13" ht="20.25" customHeight="1">
      <c r="A30" s="4"/>
      <c r="B30" s="33" t="s">
        <v>40</v>
      </c>
      <c r="C30" s="75">
        <v>1180</v>
      </c>
      <c r="D30" s="84" t="str">
        <f>IF(C30="","",VLOOKUP(C30,但馬男!$A:$C,2,FALSE))</f>
        <v>朝倉  佳伸(1)</v>
      </c>
      <c r="E30" s="85"/>
      <c r="F30" s="85"/>
      <c r="G30" s="85"/>
      <c r="H30" s="85"/>
      <c r="I30" s="86"/>
      <c r="J30" s="76" t="str">
        <f>IF(C30="","",VLOOKUP(C30,但馬男!$A:$D,3,FALSE))</f>
        <v>近大豊</v>
      </c>
      <c r="K30" s="76">
        <v>2</v>
      </c>
      <c r="L30" s="82" t="s">
        <v>423</v>
      </c>
      <c r="M30" s="83"/>
    </row>
    <row r="31" spans="1:13" ht="20.25" customHeight="1">
      <c r="A31" s="4"/>
      <c r="B31" s="50"/>
      <c r="C31" s="11"/>
      <c r="D31" s="46"/>
      <c r="E31" s="46"/>
      <c r="F31" s="46"/>
      <c r="G31" s="46"/>
      <c r="H31" s="46"/>
      <c r="I31" s="46"/>
      <c r="J31" s="14"/>
      <c r="K31" s="14"/>
      <c r="L31" s="41"/>
      <c r="M31" s="41"/>
    </row>
    <row r="32" spans="1:13" ht="20.25" customHeight="1">
      <c r="A32" s="4"/>
      <c r="B32" s="50"/>
      <c r="C32" s="11"/>
      <c r="D32" s="46"/>
      <c r="E32" s="46"/>
      <c r="F32" s="46"/>
      <c r="G32" s="46"/>
      <c r="H32" s="46"/>
      <c r="I32" s="46"/>
      <c r="J32" s="14"/>
      <c r="K32" s="14"/>
      <c r="L32" s="41"/>
      <c r="M32" s="41"/>
    </row>
    <row r="33" spans="1:13" ht="22.5" customHeight="1">
      <c r="A33" s="79" t="s">
        <v>67</v>
      </c>
      <c r="B33" s="80"/>
      <c r="C33" s="81"/>
      <c r="D33" s="47"/>
      <c r="E33" s="4"/>
      <c r="F33" s="88" t="s">
        <v>98</v>
      </c>
      <c r="G33" s="88"/>
      <c r="H33" s="88"/>
      <c r="I33" s="88"/>
      <c r="J33" s="88"/>
      <c r="K33" s="88"/>
      <c r="L33" s="88"/>
      <c r="M33" s="88"/>
    </row>
    <row r="34" spans="1:13" ht="13.5" customHeight="1">
      <c r="A34" s="9"/>
      <c r="B34" s="9"/>
      <c r="C34" s="9"/>
      <c r="D34" s="27"/>
      <c r="E34" s="4"/>
      <c r="F34" s="88" t="s">
        <v>32</v>
      </c>
      <c r="G34" s="88"/>
      <c r="H34" s="88"/>
      <c r="I34" s="88"/>
      <c r="J34" s="88"/>
      <c r="K34" s="88"/>
      <c r="L34" s="88"/>
      <c r="M34" s="88"/>
    </row>
    <row r="35" spans="1:13" ht="13.5" customHeight="1">
      <c r="A35" s="9"/>
      <c r="B35" s="9"/>
      <c r="C35" s="9"/>
      <c r="D35" s="9"/>
      <c r="E35" s="4"/>
      <c r="F35" s="19"/>
      <c r="G35" s="19"/>
      <c r="H35" s="19"/>
      <c r="I35" s="19"/>
      <c r="J35" s="19"/>
      <c r="K35" s="19"/>
      <c r="L35" s="19"/>
      <c r="M35" s="19"/>
    </row>
    <row r="36" spans="1:13" ht="17.25" customHeight="1">
      <c r="A36" s="87" t="s">
        <v>461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</row>
    <row r="37" spans="1:13" ht="7.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s="36" customFormat="1" ht="11.25" customHeight="1">
      <c r="A38" s="22" t="s">
        <v>49</v>
      </c>
      <c r="B38" s="32" t="s">
        <v>45</v>
      </c>
      <c r="C38" s="28" t="s">
        <v>46</v>
      </c>
      <c r="D38" s="22" t="s">
        <v>31</v>
      </c>
      <c r="E38" s="30" t="s">
        <v>28</v>
      </c>
      <c r="F38" s="29" t="s">
        <v>30</v>
      </c>
      <c r="G38" s="20"/>
      <c r="H38" s="22" t="s">
        <v>47</v>
      </c>
      <c r="I38" s="32" t="s">
        <v>48</v>
      </c>
      <c r="J38" s="28" t="s">
        <v>46</v>
      </c>
      <c r="K38" s="22" t="s">
        <v>31</v>
      </c>
      <c r="L38" s="30" t="s">
        <v>28</v>
      </c>
      <c r="M38" s="29" t="s">
        <v>30</v>
      </c>
    </row>
    <row r="39" spans="1:13" s="26" customFormat="1" ht="16.5" customHeight="1">
      <c r="A39" s="23" t="s">
        <v>97</v>
      </c>
      <c r="B39" s="3">
        <v>605</v>
      </c>
      <c r="C39" s="23" t="str">
        <f>IF(B39="","",VLOOKUP(B39,但馬男!$A:$C,2,FALSE))</f>
        <v>安達  隼人(2)</v>
      </c>
      <c r="D39" s="23" t="str">
        <f>IF(B39="","",VLOOKUP(B39,但馬男!$A:$D,3,FALSE))</f>
        <v>日　高</v>
      </c>
      <c r="E39" s="24">
        <v>7</v>
      </c>
      <c r="F39" s="73" t="s">
        <v>460</v>
      </c>
      <c r="G39" s="3"/>
      <c r="H39" s="23" t="s">
        <v>5</v>
      </c>
      <c r="I39" s="3">
        <v>1334</v>
      </c>
      <c r="J39" s="23" t="str">
        <f>IF(I39="","",VLOOKUP(I39,但馬男!$A:$C,2,FALSE))</f>
        <v>前川  誠太(2)</v>
      </c>
      <c r="K39" s="23" t="str">
        <f>IF(I39="","",VLOOKUP(I39,但馬男!$A:$D,3,FALSE))</f>
        <v>香　住</v>
      </c>
      <c r="L39" s="24">
        <v>3</v>
      </c>
      <c r="M39" s="73" t="s">
        <v>459</v>
      </c>
    </row>
    <row r="40" spans="1:13" s="26" customFormat="1" ht="16.5" customHeight="1">
      <c r="A40" s="23" t="s">
        <v>95</v>
      </c>
      <c r="B40" s="3">
        <v>360</v>
      </c>
      <c r="C40" s="23" t="str">
        <f>IF(B40="","",VLOOKUP(B40,但馬男!$A:$C,2,FALSE))</f>
        <v>小野  慧樹(2)</v>
      </c>
      <c r="D40" s="23" t="str">
        <f>IF(B40="","",VLOOKUP(B40,但馬男!$A:$D,3,FALSE))</f>
        <v>八　鹿</v>
      </c>
      <c r="E40" s="24">
        <v>2</v>
      </c>
      <c r="F40" s="73" t="s">
        <v>425</v>
      </c>
      <c r="G40" s="3"/>
      <c r="H40" s="23" t="s">
        <v>6</v>
      </c>
      <c r="I40" s="3">
        <v>973</v>
      </c>
      <c r="J40" s="23" t="str">
        <f>IF(I40="","",VLOOKUP(I40,但馬男!$A:$C,2,FALSE))</f>
        <v>村田  将惇(2)</v>
      </c>
      <c r="K40" s="23" t="str">
        <f>IF(I40="","",VLOOKUP(I40,但馬男!$A:$D,3,FALSE))</f>
        <v>豊　岡</v>
      </c>
      <c r="L40" s="24">
        <v>4</v>
      </c>
      <c r="M40" s="73" t="s">
        <v>459</v>
      </c>
    </row>
    <row r="41" spans="1:13" s="26" customFormat="1" ht="16.5" customHeight="1">
      <c r="A41" s="23" t="s">
        <v>96</v>
      </c>
      <c r="B41" s="3">
        <v>965</v>
      </c>
      <c r="C41" s="23" t="str">
        <f>IF(B41="","",VLOOKUP(B41,但馬男!$A:$C,2,FALSE))</f>
        <v>村田  将傑(2)</v>
      </c>
      <c r="D41" s="23" t="str">
        <f>IF(B41="","",VLOOKUP(B41,但馬男!$A:$D,3,FALSE))</f>
        <v>豊　岡</v>
      </c>
      <c r="E41" s="24">
        <v>6</v>
      </c>
      <c r="F41" s="73" t="s">
        <v>421</v>
      </c>
      <c r="G41" s="3"/>
      <c r="H41" s="21"/>
      <c r="I41" s="3"/>
      <c r="J41" s="23"/>
      <c r="K41" s="23"/>
      <c r="L41" s="52"/>
      <c r="M41" s="53"/>
    </row>
    <row r="42" spans="1:13" s="26" customFormat="1" ht="16.5" customHeight="1">
      <c r="A42" s="23" t="s">
        <v>93</v>
      </c>
      <c r="B42" s="3">
        <v>1337</v>
      </c>
      <c r="C42" s="23" t="str">
        <f>IF(B42="","",VLOOKUP(B42,但馬男!$A:$C,2,FALSE))</f>
        <v>原    良行(2)</v>
      </c>
      <c r="D42" s="23" t="str">
        <f>IF(B42="","",VLOOKUP(B42,但馬男!$A:$D,3,FALSE))</f>
        <v>香　住</v>
      </c>
      <c r="E42" s="24">
        <v>5</v>
      </c>
      <c r="F42" s="73" t="s">
        <v>423</v>
      </c>
      <c r="G42" s="3"/>
      <c r="H42" s="21" t="s">
        <v>390</v>
      </c>
      <c r="I42" s="3"/>
      <c r="J42" s="23"/>
      <c r="K42" s="23"/>
      <c r="L42" s="34"/>
      <c r="M42" s="6"/>
    </row>
    <row r="43" spans="1:13" ht="17.25" customHeight="1">
      <c r="A43" s="23" t="s">
        <v>4</v>
      </c>
      <c r="B43" s="3">
        <v>367</v>
      </c>
      <c r="C43" s="23" t="str">
        <f>IF(B43="","",VLOOKUP(B43,但馬男!$A:$C,2,FALSE))</f>
        <v>村上倫太郎(2)</v>
      </c>
      <c r="D43" s="23" t="str">
        <f>IF(B43="","",VLOOKUP(B43,但馬男!$A:$D,3,FALSE))</f>
        <v>八　鹿</v>
      </c>
      <c r="E43" s="24">
        <v>1</v>
      </c>
      <c r="F43" s="73" t="s">
        <v>462</v>
      </c>
      <c r="G43" s="4"/>
      <c r="H43" s="23" t="s">
        <v>0</v>
      </c>
      <c r="I43" s="3">
        <v>975</v>
      </c>
      <c r="J43" s="23" t="str">
        <f>IF(I43="","",VLOOKUP(I43,但馬男!$A:$C,2,FALSE))</f>
        <v>畑中  隼也(2)</v>
      </c>
      <c r="K43" s="23" t="str">
        <f>IF(I43="","",VLOOKUP(I43,但馬男!$A:$D,3,FALSE))</f>
        <v>豊　岡</v>
      </c>
      <c r="L43" s="24" t="s">
        <v>29</v>
      </c>
      <c r="M43" s="5" t="s">
        <v>65</v>
      </c>
    </row>
    <row r="44" spans="1:13" s="26" customFormat="1" ht="16.5" customHeight="1">
      <c r="A44" s="23"/>
      <c r="B44" s="3"/>
      <c r="C44" s="23"/>
      <c r="D44" s="23"/>
      <c r="E44" s="34"/>
      <c r="F44" s="6"/>
      <c r="G44" s="3"/>
      <c r="H44" s="23"/>
      <c r="I44" s="3"/>
      <c r="J44" s="23"/>
      <c r="K44" s="23"/>
      <c r="L44" s="34"/>
      <c r="M44" s="6"/>
    </row>
    <row r="45" spans="1:13" ht="18.75" customHeight="1"/>
    <row r="46" spans="1:13" ht="22.5" customHeight="1">
      <c r="A46" s="79" t="s">
        <v>68</v>
      </c>
      <c r="B46" s="80"/>
      <c r="C46" s="81"/>
      <c r="D46" s="47"/>
      <c r="E46" s="4"/>
      <c r="F46" s="88" t="s">
        <v>50</v>
      </c>
      <c r="G46" s="88"/>
      <c r="H46" s="88"/>
      <c r="I46" s="88"/>
      <c r="J46" s="88"/>
      <c r="K46" s="88"/>
      <c r="L46" s="88"/>
      <c r="M46" s="88"/>
    </row>
    <row r="47" spans="1:13" ht="13.5" customHeight="1">
      <c r="A47" s="18"/>
      <c r="B47" s="18"/>
      <c r="C47" s="18"/>
      <c r="D47" s="18"/>
      <c r="E47" s="4"/>
      <c r="F47" s="31"/>
      <c r="G47" s="31"/>
      <c r="H47" s="31"/>
      <c r="I47" s="31"/>
      <c r="J47" s="88" t="s">
        <v>21</v>
      </c>
      <c r="K47" s="88"/>
      <c r="L47" s="88"/>
      <c r="M47" s="88"/>
    </row>
    <row r="48" spans="1:13" ht="13.5" customHeight="1">
      <c r="A48" s="7"/>
      <c r="B48" s="4"/>
      <c r="C48" s="4"/>
      <c r="D48" s="4"/>
      <c r="E48" s="4"/>
      <c r="F48" s="88" t="s">
        <v>51</v>
      </c>
      <c r="G48" s="88"/>
      <c r="H48" s="88"/>
      <c r="I48" s="88"/>
      <c r="J48" s="88"/>
      <c r="K48" s="88"/>
      <c r="L48" s="88"/>
      <c r="M48" s="88"/>
    </row>
    <row r="49" spans="1:13" ht="34.5" customHeight="1">
      <c r="A49" s="7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17.25" customHeight="1">
      <c r="A50" s="90" t="s">
        <v>23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</row>
    <row r="51" spans="1:13" ht="7.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ht="15" customHeight="1">
      <c r="A52" s="21" t="s">
        <v>416</v>
      </c>
      <c r="B52" s="4"/>
      <c r="C52" s="4"/>
      <c r="D52" s="4"/>
      <c r="E52" s="4"/>
      <c r="F52" s="4"/>
      <c r="G52" s="4"/>
      <c r="H52" s="21" t="s">
        <v>506</v>
      </c>
      <c r="I52" s="4"/>
      <c r="J52" s="4"/>
      <c r="K52" s="4"/>
      <c r="L52" s="4"/>
      <c r="M52" s="4"/>
    </row>
    <row r="53" spans="1:13" ht="7.5" customHeight="1">
      <c r="A53" s="21"/>
      <c r="B53" s="4"/>
      <c r="C53" s="4"/>
      <c r="D53" s="4"/>
      <c r="E53" s="4"/>
      <c r="F53" s="4"/>
      <c r="G53" s="4"/>
      <c r="H53" s="21"/>
      <c r="I53" s="4"/>
      <c r="J53" s="4"/>
      <c r="K53" s="4"/>
      <c r="L53" s="4"/>
      <c r="M53" s="4"/>
    </row>
    <row r="54" spans="1:13" s="2" customFormat="1" ht="11.25" customHeight="1">
      <c r="A54" s="29" t="s">
        <v>7</v>
      </c>
      <c r="B54" s="39" t="s">
        <v>20</v>
      </c>
      <c r="C54" s="40" t="s">
        <v>27</v>
      </c>
      <c r="D54" s="29" t="s">
        <v>31</v>
      </c>
      <c r="E54" s="30" t="s">
        <v>28</v>
      </c>
      <c r="F54" s="29" t="s">
        <v>30</v>
      </c>
      <c r="G54" s="20"/>
      <c r="H54" s="22" t="s">
        <v>7</v>
      </c>
      <c r="I54" s="32" t="s">
        <v>20</v>
      </c>
      <c r="J54" s="28" t="s">
        <v>27</v>
      </c>
      <c r="K54" s="22" t="s">
        <v>31</v>
      </c>
      <c r="L54" s="30" t="s">
        <v>28</v>
      </c>
      <c r="M54" s="29" t="s">
        <v>30</v>
      </c>
    </row>
    <row r="55" spans="1:13" s="26" customFormat="1" ht="17.25" customHeight="1">
      <c r="A55" s="23" t="s">
        <v>1</v>
      </c>
      <c r="B55" s="3">
        <v>988</v>
      </c>
      <c r="C55" s="23" t="str">
        <f>IF(B55="","",VLOOKUP(B55,但馬男!$A:$C,2,FALSE))</f>
        <v>佛生  博斗(1)</v>
      </c>
      <c r="D55" s="23" t="str">
        <f>IF(B55="","",VLOOKUP(B55,但馬男!$A:$D,3,FALSE))</f>
        <v>豊　岡</v>
      </c>
      <c r="E55" s="24">
        <v>5</v>
      </c>
      <c r="F55" s="73" t="s">
        <v>508</v>
      </c>
      <c r="G55" s="3"/>
      <c r="H55" s="23" t="s">
        <v>1</v>
      </c>
      <c r="I55" s="3">
        <v>382</v>
      </c>
      <c r="J55" s="23" t="str">
        <f>IF(I55="","",VLOOKUP(I55,但馬男!$A:$C,2,FALSE))</f>
        <v>亀松  拓人(1)</v>
      </c>
      <c r="K55" s="23" t="str">
        <f>IF(I55="","",VLOOKUP(I55,但馬男!$A:$D,3,FALSE))</f>
        <v>八　鹿</v>
      </c>
      <c r="L55" s="24">
        <v>3</v>
      </c>
      <c r="M55" s="73" t="s">
        <v>513</v>
      </c>
    </row>
    <row r="56" spans="1:13" s="26" customFormat="1" ht="17.25" customHeight="1">
      <c r="A56" s="23" t="s">
        <v>2</v>
      </c>
      <c r="B56" s="3">
        <v>1349</v>
      </c>
      <c r="C56" s="23" t="str">
        <f>IF(B56="","",VLOOKUP(B56,但馬男!$A:$C,2,FALSE))</f>
        <v>上村  厚太(1)</v>
      </c>
      <c r="D56" s="23" t="str">
        <f>IF(B56="","",VLOOKUP(B56,但馬男!$A:$D,3,FALSE))</f>
        <v>香　住</v>
      </c>
      <c r="E56" s="24">
        <v>2</v>
      </c>
      <c r="F56" s="73" t="s">
        <v>509</v>
      </c>
      <c r="G56" s="3"/>
      <c r="H56" s="23" t="s">
        <v>2</v>
      </c>
      <c r="I56" s="3">
        <v>607</v>
      </c>
      <c r="J56" s="23" t="str">
        <f>IF(I56="","",VLOOKUP(I56,但馬男!$A:$C,2,FALSE))</f>
        <v>豊田  英城(1)</v>
      </c>
      <c r="K56" s="23" t="str">
        <f>IF(I56="","",VLOOKUP(I56,但馬男!$A:$D,3,FALSE))</f>
        <v>日　高</v>
      </c>
      <c r="L56" s="24">
        <v>5</v>
      </c>
      <c r="M56" s="73" t="s">
        <v>514</v>
      </c>
    </row>
    <row r="57" spans="1:13" s="26" customFormat="1" ht="17.25" customHeight="1">
      <c r="A57" s="23" t="s">
        <v>3</v>
      </c>
      <c r="B57" s="3">
        <v>1181</v>
      </c>
      <c r="C57" s="23" t="str">
        <f>IF(B57="","",VLOOKUP(B57,但馬男!$A:$C,2,FALSE))</f>
        <v>坂田  光謙(1)</v>
      </c>
      <c r="D57" s="23" t="str">
        <f>IF(B57="","",VLOOKUP(B57,但馬男!$A:$D,3,FALSE))</f>
        <v>近大豊</v>
      </c>
      <c r="E57" s="24">
        <v>3</v>
      </c>
      <c r="F57" s="73" t="s">
        <v>510</v>
      </c>
      <c r="G57" s="3"/>
      <c r="H57" s="23" t="s">
        <v>3</v>
      </c>
      <c r="I57" s="3">
        <v>992</v>
      </c>
      <c r="J57" s="23" t="str">
        <f>IF(I57="","",VLOOKUP(I57,但馬男!$A:$C,2,FALSE))</f>
        <v>井戸崎一真(1)</v>
      </c>
      <c r="K57" s="23" t="str">
        <f>IF(I57="","",VLOOKUP(I57,但馬男!$A:$D,3,FALSE))</f>
        <v>豊　岡</v>
      </c>
      <c r="L57" s="24">
        <v>4</v>
      </c>
      <c r="M57" s="73" t="s">
        <v>515</v>
      </c>
    </row>
    <row r="58" spans="1:13" s="26" customFormat="1" ht="17.25" customHeight="1">
      <c r="A58" s="23" t="s">
        <v>4</v>
      </c>
      <c r="B58" s="3">
        <v>1071</v>
      </c>
      <c r="C58" s="23" t="str">
        <f>IF(B58="","",VLOOKUP(B58,但馬男!$A:$C,2,FALSE))</f>
        <v>岡    裕人(1)</v>
      </c>
      <c r="D58" s="23" t="str">
        <f>IF(B58="","",VLOOKUP(B58,但馬男!$A:$D,3,FALSE))</f>
        <v>豊岡総</v>
      </c>
      <c r="E58" s="24">
        <v>1</v>
      </c>
      <c r="F58" s="73" t="s">
        <v>511</v>
      </c>
      <c r="G58" s="3"/>
      <c r="H58" s="23" t="s">
        <v>4</v>
      </c>
      <c r="I58" s="3">
        <v>1175</v>
      </c>
      <c r="J58" s="23" t="str">
        <f>IF(I58="","",VLOOKUP(I58,但馬男!$A:$C,2,FALSE))</f>
        <v>西村  隼也(1)</v>
      </c>
      <c r="K58" s="23" t="str">
        <f>IF(I58="","",VLOOKUP(I58,但馬男!$A:$D,3,FALSE))</f>
        <v>近大豊</v>
      </c>
      <c r="L58" s="24">
        <v>2</v>
      </c>
      <c r="M58" s="73" t="s">
        <v>516</v>
      </c>
    </row>
    <row r="59" spans="1:13" s="26" customFormat="1" ht="17.25" customHeight="1">
      <c r="A59" s="23" t="s">
        <v>5</v>
      </c>
      <c r="B59" s="3">
        <v>378</v>
      </c>
      <c r="C59" s="23" t="str">
        <f>IF(B59="","",VLOOKUP(B59,但馬男!$A:$C,2,FALSE))</f>
        <v>藤本  修也(1)</v>
      </c>
      <c r="D59" s="23" t="str">
        <f>IF(B59="","",VLOOKUP(B59,但馬男!$A:$D,3,FALSE))</f>
        <v>八　鹿</v>
      </c>
      <c r="E59" s="24">
        <v>4</v>
      </c>
      <c r="F59" s="73" t="s">
        <v>512</v>
      </c>
      <c r="G59" s="3"/>
      <c r="H59" s="23" t="s">
        <v>5</v>
      </c>
      <c r="I59" s="3">
        <v>1072</v>
      </c>
      <c r="J59" s="23" t="str">
        <f>IF(I59="","",VLOOKUP(I59,但馬男!$A:$C,2,FALSE))</f>
        <v>梅田  昇樹(1)</v>
      </c>
      <c r="K59" s="23" t="str">
        <f>IF(I59="","",VLOOKUP(I59,但馬男!$A:$D,3,FALSE))</f>
        <v>豊岡総</v>
      </c>
      <c r="L59" s="24">
        <v>1</v>
      </c>
      <c r="M59" s="73" t="s">
        <v>517</v>
      </c>
    </row>
    <row r="60" spans="1:13" ht="34.5" customHeight="1">
      <c r="A60" s="4"/>
      <c r="B60" s="4"/>
      <c r="C60" s="4"/>
      <c r="D60" s="8"/>
      <c r="E60" s="4"/>
      <c r="F60" s="4"/>
      <c r="G60" s="4"/>
      <c r="H60" s="4"/>
      <c r="I60" s="4"/>
      <c r="J60" s="4"/>
      <c r="K60" s="8"/>
      <c r="L60" s="6"/>
      <c r="M60" s="6"/>
    </row>
    <row r="61" spans="1:13" ht="15" customHeight="1">
      <c r="A61" s="95" t="s">
        <v>507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</row>
    <row r="62" spans="1:13" ht="7.5" customHeight="1">
      <c r="B62" s="56"/>
      <c r="C62" s="56"/>
    </row>
    <row r="63" spans="1:13" ht="11.25" customHeight="1">
      <c r="A63" s="22" t="s">
        <v>7</v>
      </c>
      <c r="B63" s="32" t="s">
        <v>20</v>
      </c>
      <c r="C63" s="28" t="s">
        <v>46</v>
      </c>
      <c r="D63" s="22" t="s">
        <v>31</v>
      </c>
      <c r="E63" s="97" t="s">
        <v>30</v>
      </c>
      <c r="F63" s="97"/>
      <c r="H63" s="22" t="s">
        <v>7</v>
      </c>
      <c r="I63" s="32" t="s">
        <v>20</v>
      </c>
      <c r="J63" s="28" t="s">
        <v>46</v>
      </c>
      <c r="K63" s="22" t="s">
        <v>31</v>
      </c>
      <c r="L63" s="97" t="s">
        <v>30</v>
      </c>
      <c r="M63" s="97"/>
    </row>
    <row r="64" spans="1:13" ht="15.75" customHeight="1">
      <c r="A64" s="23" t="s">
        <v>402</v>
      </c>
      <c r="B64" s="3">
        <v>379</v>
      </c>
      <c r="C64" s="23" t="str">
        <f>IF(B64="","",VLOOKUP(B64,但馬男!$A:$C,2,FALSE))</f>
        <v>沖田  健人(1)</v>
      </c>
      <c r="D64" s="23" t="str">
        <f>IF(B64="","",VLOOKUP(B64,但馬男!$A:$D,3,FALSE))</f>
        <v>八　鹿</v>
      </c>
      <c r="E64" s="24">
        <v>2</v>
      </c>
      <c r="F64" s="73" t="s">
        <v>518</v>
      </c>
      <c r="H64" s="23" t="s">
        <v>400</v>
      </c>
      <c r="I64" s="3">
        <v>973</v>
      </c>
      <c r="J64" s="23" t="str">
        <f>IF(I64="","",VLOOKUP(I64,但馬男!$A:$C,2,FALSE))</f>
        <v>村田  将惇(2)</v>
      </c>
      <c r="K64" s="23" t="str">
        <f>IF(I64="","",VLOOKUP(I64,但馬男!$A:$D,3,FALSE))</f>
        <v>豊　岡</v>
      </c>
      <c r="L64" s="24">
        <v>1</v>
      </c>
      <c r="M64" s="73" t="s">
        <v>509</v>
      </c>
    </row>
    <row r="65" spans="1:13" ht="15.75" customHeight="1">
      <c r="A65" s="23" t="s">
        <v>1</v>
      </c>
      <c r="B65" s="3">
        <v>990</v>
      </c>
      <c r="C65" s="23" t="str">
        <f>IF(B65="","",VLOOKUP(B65,但馬男!$A:$C,2,FALSE))</f>
        <v>黒田  滉人(1)</v>
      </c>
      <c r="D65" s="23" t="str">
        <f>IF(B65="","",VLOOKUP(B65,但馬男!$A:$D,3,FALSE))</f>
        <v>豊　岡</v>
      </c>
      <c r="E65" s="24">
        <v>4</v>
      </c>
      <c r="F65" s="73" t="s">
        <v>519</v>
      </c>
      <c r="H65" s="23" t="s">
        <v>401</v>
      </c>
      <c r="I65" s="3">
        <v>358</v>
      </c>
      <c r="J65" s="23" t="str">
        <f>IF(I65="","",VLOOKUP(I65,但馬男!$A:$C,2,FALSE))</f>
        <v>西尾  昭洋(2)</v>
      </c>
      <c r="K65" s="23" t="str">
        <f>IF(I65="","",VLOOKUP(I65,但馬男!$A:$D,3,FALSE))</f>
        <v>八　鹿</v>
      </c>
      <c r="L65" s="24" t="s">
        <v>29</v>
      </c>
      <c r="M65" s="5" t="s">
        <v>65</v>
      </c>
    </row>
    <row r="66" spans="1:13" ht="15.75" customHeight="1">
      <c r="A66" s="23" t="s">
        <v>2</v>
      </c>
      <c r="B66" s="3">
        <v>370</v>
      </c>
      <c r="C66" s="23" t="str">
        <f>IF(B66="","",VLOOKUP(B66,但馬男!$A:$C,2,FALSE))</f>
        <v>高橋  佑輔(1)</v>
      </c>
      <c r="D66" s="23" t="str">
        <f>IF(B66="","",VLOOKUP(B66,但馬男!$A:$D,3,FALSE))</f>
        <v>八　鹿</v>
      </c>
      <c r="E66" s="24">
        <v>3</v>
      </c>
      <c r="F66" s="73" t="s">
        <v>520</v>
      </c>
      <c r="H66" s="23"/>
      <c r="I66" s="3"/>
      <c r="J66" s="23"/>
      <c r="K66" s="23"/>
      <c r="L66" s="34"/>
      <c r="M66" s="6"/>
    </row>
    <row r="67" spans="1:13" ht="34.5" customHeight="1">
      <c r="A67" s="23"/>
      <c r="B67" s="3"/>
      <c r="C67" s="23"/>
      <c r="D67" s="23"/>
      <c r="E67" s="34"/>
      <c r="F67" s="6"/>
      <c r="H67" s="23"/>
      <c r="I67" s="3"/>
      <c r="J67" s="23"/>
      <c r="K67" s="23"/>
      <c r="L67" s="34"/>
      <c r="M67" s="6"/>
    </row>
    <row r="68" spans="1:13" ht="16.5" customHeight="1">
      <c r="B68" s="90" t="s">
        <v>544</v>
      </c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</row>
    <row r="69" spans="1:13" ht="7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s="38" customFormat="1" ht="12" customHeight="1">
      <c r="A70" s="16"/>
      <c r="B70" s="37" t="s">
        <v>49</v>
      </c>
      <c r="C70" s="37" t="s">
        <v>54</v>
      </c>
      <c r="D70" s="92" t="s">
        <v>44</v>
      </c>
      <c r="E70" s="94"/>
      <c r="F70" s="94"/>
      <c r="G70" s="94"/>
      <c r="H70" s="94"/>
      <c r="I70" s="93"/>
      <c r="J70" s="37" t="s">
        <v>41</v>
      </c>
      <c r="K70" s="37" t="s">
        <v>42</v>
      </c>
      <c r="L70" s="92" t="s">
        <v>43</v>
      </c>
      <c r="M70" s="93"/>
    </row>
    <row r="71" spans="1:13" ht="21" customHeight="1">
      <c r="A71" s="4"/>
      <c r="B71" s="33" t="s">
        <v>33</v>
      </c>
      <c r="C71" s="75">
        <v>382</v>
      </c>
      <c r="D71" s="84" t="str">
        <f>IF(C71="","",VLOOKUP(C71,但馬男!$A:$C,2,FALSE))</f>
        <v>亀松  拓人(1)</v>
      </c>
      <c r="E71" s="85"/>
      <c r="F71" s="85"/>
      <c r="G71" s="85"/>
      <c r="H71" s="85"/>
      <c r="I71" s="86"/>
      <c r="J71" s="76" t="str">
        <f>IF(C71="","",VLOOKUP(C71,但馬男!$A:$D,3,FALSE))</f>
        <v>八　鹿</v>
      </c>
      <c r="K71" s="76">
        <v>6</v>
      </c>
      <c r="L71" s="82" t="s">
        <v>547</v>
      </c>
      <c r="M71" s="83"/>
    </row>
    <row r="72" spans="1:13" ht="21" customHeight="1">
      <c r="A72" s="4"/>
      <c r="B72" s="33" t="s">
        <v>34</v>
      </c>
      <c r="C72" s="75">
        <v>1181</v>
      </c>
      <c r="D72" s="84" t="str">
        <f>IF(C72="","",VLOOKUP(C72,但馬男!$A:$C,2,FALSE))</f>
        <v>坂田  光謙(1)</v>
      </c>
      <c r="E72" s="85"/>
      <c r="F72" s="85"/>
      <c r="G72" s="85"/>
      <c r="H72" s="85"/>
      <c r="I72" s="86"/>
      <c r="J72" s="76" t="str">
        <f>IF(C72="","",VLOOKUP(C72,但馬男!$A:$D,3,FALSE))</f>
        <v>近大豊</v>
      </c>
      <c r="K72" s="76"/>
      <c r="L72" s="82" t="s">
        <v>545</v>
      </c>
      <c r="M72" s="83"/>
    </row>
    <row r="73" spans="1:13" ht="21" customHeight="1">
      <c r="A73" s="4"/>
      <c r="B73" s="33" t="s">
        <v>35</v>
      </c>
      <c r="C73" s="75">
        <v>1175</v>
      </c>
      <c r="D73" s="84" t="str">
        <f>IF(C73="","",VLOOKUP(C73,但馬男!$A:$C,2,FALSE))</f>
        <v>西村  隼也(1)</v>
      </c>
      <c r="E73" s="85"/>
      <c r="F73" s="85"/>
      <c r="G73" s="85"/>
      <c r="H73" s="85"/>
      <c r="I73" s="86"/>
      <c r="J73" s="76" t="str">
        <f>IF(C73="","",VLOOKUP(C73,但馬男!$A:$D,3,FALSE))</f>
        <v>近大豊</v>
      </c>
      <c r="K73" s="76">
        <v>5</v>
      </c>
      <c r="L73" s="82" t="s">
        <v>548</v>
      </c>
      <c r="M73" s="83"/>
    </row>
    <row r="74" spans="1:13" ht="21" customHeight="1">
      <c r="A74" s="4"/>
      <c r="B74" s="33" t="s">
        <v>36</v>
      </c>
      <c r="C74" s="75">
        <v>1071</v>
      </c>
      <c r="D74" s="84" t="str">
        <f>IF(C74="","",VLOOKUP(C74,但馬男!$A:$C,2,FALSE))</f>
        <v>岡    裕人(1)</v>
      </c>
      <c r="E74" s="85"/>
      <c r="F74" s="85"/>
      <c r="G74" s="85"/>
      <c r="H74" s="85"/>
      <c r="I74" s="86"/>
      <c r="J74" s="76" t="str">
        <f>IF(C74="","",VLOOKUP(C74,但馬男!$A:$D,3,FALSE))</f>
        <v>豊岡総</v>
      </c>
      <c r="K74" s="76">
        <v>1</v>
      </c>
      <c r="L74" s="82" t="s">
        <v>549</v>
      </c>
      <c r="M74" s="83"/>
    </row>
    <row r="75" spans="1:13" ht="21" customHeight="1">
      <c r="A75" s="4"/>
      <c r="B75" s="33" t="s">
        <v>37</v>
      </c>
      <c r="C75" s="75">
        <v>1072</v>
      </c>
      <c r="D75" s="84" t="str">
        <f>IF(C75="","",VLOOKUP(C75,但馬男!$A:$C,2,FALSE))</f>
        <v>梅田  昇樹(1)</v>
      </c>
      <c r="E75" s="85"/>
      <c r="F75" s="85"/>
      <c r="G75" s="85"/>
      <c r="H75" s="85"/>
      <c r="I75" s="86"/>
      <c r="J75" s="76" t="str">
        <f>IF(C75="","",VLOOKUP(C75,但馬男!$A:$D,3,FALSE))</f>
        <v>豊岡総</v>
      </c>
      <c r="K75" s="76">
        <v>3</v>
      </c>
      <c r="L75" s="82" t="s">
        <v>550</v>
      </c>
      <c r="M75" s="83"/>
    </row>
    <row r="76" spans="1:13" ht="21" customHeight="1">
      <c r="A76" s="4"/>
      <c r="B76" s="33" t="s">
        <v>38</v>
      </c>
      <c r="C76" s="75">
        <v>1349</v>
      </c>
      <c r="D76" s="84" t="str">
        <f>IF(C76="","",VLOOKUP(C76,但馬男!$A:$C,2,FALSE))</f>
        <v>上村  厚太(1)</v>
      </c>
      <c r="E76" s="85"/>
      <c r="F76" s="85"/>
      <c r="G76" s="85"/>
      <c r="H76" s="85"/>
      <c r="I76" s="86"/>
      <c r="J76" s="76" t="str">
        <f>IF(C76="","",VLOOKUP(C76,但馬男!$A:$D,3,FALSE))</f>
        <v>香　住</v>
      </c>
      <c r="K76" s="76">
        <v>2</v>
      </c>
      <c r="L76" s="82" t="s">
        <v>511</v>
      </c>
      <c r="M76" s="83"/>
    </row>
    <row r="77" spans="1:13" ht="21" customHeight="1">
      <c r="A77" s="4"/>
      <c r="B77" s="33" t="s">
        <v>39</v>
      </c>
      <c r="C77" s="75">
        <v>378</v>
      </c>
      <c r="D77" s="84" t="str">
        <f>IF(C77="","",VLOOKUP(C77,但馬男!$A:$C,2,FALSE))</f>
        <v>藤本  修也(1)</v>
      </c>
      <c r="E77" s="85"/>
      <c r="F77" s="85"/>
      <c r="G77" s="85"/>
      <c r="H77" s="85"/>
      <c r="I77" s="86"/>
      <c r="J77" s="76" t="str">
        <f>IF(C77="","",VLOOKUP(C77,但馬男!$A:$D,3,FALSE))</f>
        <v>八　鹿</v>
      </c>
      <c r="K77" s="76">
        <v>4</v>
      </c>
      <c r="L77" s="82" t="s">
        <v>551</v>
      </c>
      <c r="M77" s="83"/>
    </row>
    <row r="78" spans="1:13" ht="21" customHeight="1">
      <c r="A78" s="4"/>
      <c r="B78" s="33" t="s">
        <v>40</v>
      </c>
      <c r="C78" s="75">
        <v>992</v>
      </c>
      <c r="D78" s="84" t="str">
        <f>IF(C78="","",VLOOKUP(C78,但馬男!$A:$C,2,FALSE))</f>
        <v>井戸崎一真(1)</v>
      </c>
      <c r="E78" s="85"/>
      <c r="F78" s="85"/>
      <c r="G78" s="85"/>
      <c r="H78" s="85"/>
      <c r="I78" s="86"/>
      <c r="J78" s="76" t="str">
        <f>IF(C78="","",VLOOKUP(C78,但馬男!$A:$D,3,FALSE))</f>
        <v>豊　岡</v>
      </c>
      <c r="K78" s="76">
        <v>7</v>
      </c>
      <c r="L78" s="82" t="s">
        <v>515</v>
      </c>
      <c r="M78" s="83"/>
    </row>
    <row r="79" spans="1:13" ht="34.5" customHeight="1">
      <c r="A79" s="4"/>
      <c r="B79" s="50"/>
      <c r="C79" s="11"/>
      <c r="D79" s="46"/>
      <c r="E79" s="46"/>
      <c r="F79" s="46"/>
      <c r="G79" s="46"/>
      <c r="H79" s="46"/>
      <c r="I79" s="46"/>
      <c r="J79" s="14"/>
      <c r="K79" s="14"/>
      <c r="L79" s="41"/>
      <c r="M79" s="41"/>
    </row>
    <row r="80" spans="1:13" ht="22.5" customHeight="1">
      <c r="A80" s="79" t="s">
        <v>69</v>
      </c>
      <c r="B80" s="80"/>
      <c r="C80" s="81"/>
      <c r="D80" s="47"/>
      <c r="E80" s="4"/>
      <c r="F80" s="88" t="s">
        <v>50</v>
      </c>
      <c r="G80" s="88"/>
      <c r="H80" s="88"/>
      <c r="I80" s="88"/>
      <c r="J80" s="88"/>
      <c r="K80" s="88"/>
      <c r="L80" s="88"/>
      <c r="M80" s="88"/>
    </row>
    <row r="81" spans="1:13" ht="13.5" customHeight="1">
      <c r="A81" s="18"/>
      <c r="B81" s="18"/>
      <c r="C81" s="18"/>
      <c r="D81" s="18"/>
      <c r="E81" s="4"/>
      <c r="F81" s="31"/>
      <c r="G81" s="31"/>
      <c r="H81" s="31"/>
      <c r="I81" s="31"/>
      <c r="J81" s="88" t="s">
        <v>21</v>
      </c>
      <c r="K81" s="88"/>
      <c r="L81" s="88"/>
      <c r="M81" s="88"/>
    </row>
    <row r="82" spans="1:13" ht="13.5" customHeight="1">
      <c r="A82" s="7"/>
      <c r="B82" s="4"/>
      <c r="C82" s="4"/>
      <c r="D82" s="4"/>
      <c r="E82" s="4"/>
      <c r="F82" s="88" t="s">
        <v>51</v>
      </c>
      <c r="G82" s="88"/>
      <c r="H82" s="88"/>
      <c r="I82" s="88"/>
      <c r="J82" s="88"/>
      <c r="K82" s="88"/>
      <c r="L82" s="88"/>
      <c r="M82" s="88"/>
    </row>
    <row r="83" spans="1:13" ht="9" customHeight="1">
      <c r="A83" s="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16.5" customHeight="1">
      <c r="A84" s="87" t="s">
        <v>546</v>
      </c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</row>
    <row r="85" spans="1:13" ht="7.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s="2" customFormat="1" ht="11.25" customHeight="1">
      <c r="A86" s="29" t="s">
        <v>7</v>
      </c>
      <c r="B86" s="39" t="s">
        <v>45</v>
      </c>
      <c r="C86" s="40" t="s">
        <v>27</v>
      </c>
      <c r="D86" s="29" t="s">
        <v>31</v>
      </c>
      <c r="E86" s="30" t="s">
        <v>28</v>
      </c>
      <c r="F86" s="29" t="s">
        <v>30</v>
      </c>
      <c r="G86" s="20"/>
      <c r="H86" s="22" t="s">
        <v>7</v>
      </c>
      <c r="I86" s="32" t="s">
        <v>20</v>
      </c>
      <c r="J86" s="28" t="s">
        <v>27</v>
      </c>
      <c r="K86" s="22" t="s">
        <v>31</v>
      </c>
      <c r="L86" s="30" t="s">
        <v>28</v>
      </c>
      <c r="M86" s="29" t="s">
        <v>30</v>
      </c>
    </row>
    <row r="87" spans="1:13" s="26" customFormat="1" ht="17.25" customHeight="1">
      <c r="A87" s="23" t="s">
        <v>0</v>
      </c>
      <c r="B87" s="3">
        <v>975</v>
      </c>
      <c r="C87" s="23" t="str">
        <f>IF(B87="","",VLOOKUP(B87,但馬男!$A:$C,2,FALSE))</f>
        <v>畑中  隼也(2)</v>
      </c>
      <c r="D87" s="23" t="str">
        <f>IF(B87="","",VLOOKUP(B87,但馬男!$A:$D,3,FALSE))</f>
        <v>豊　岡</v>
      </c>
      <c r="E87" s="24" t="s">
        <v>29</v>
      </c>
      <c r="F87" s="73" t="s">
        <v>65</v>
      </c>
      <c r="G87" s="3"/>
      <c r="H87" s="23" t="s">
        <v>3</v>
      </c>
      <c r="I87" s="61">
        <v>1331</v>
      </c>
      <c r="J87" s="23" t="str">
        <f>IF(I87="","",VLOOKUP(I87,但馬男!$A:$C,2,FALSE))</f>
        <v>寺川  拓海(2)</v>
      </c>
      <c r="K87" s="23" t="str">
        <f>IF(I87="","",VLOOKUP(I87,但馬男!$A:$D,3,FALSE))</f>
        <v>香　住</v>
      </c>
      <c r="L87" s="24">
        <v>3</v>
      </c>
      <c r="M87" s="73" t="s">
        <v>549</v>
      </c>
    </row>
    <row r="88" spans="1:13" s="26" customFormat="1" ht="17.25" customHeight="1">
      <c r="A88" s="23" t="s">
        <v>25</v>
      </c>
      <c r="B88" s="3">
        <v>965</v>
      </c>
      <c r="C88" s="23" t="str">
        <f>IF(B88="","",VLOOKUP(B88,但馬男!$A:$C,2,FALSE))</f>
        <v>村田  将傑(2)</v>
      </c>
      <c r="D88" s="23" t="str">
        <f>IF(B88="","",VLOOKUP(B88,但馬男!$A:$D,3,FALSE))</f>
        <v>豊　岡</v>
      </c>
      <c r="E88" s="24">
        <v>7</v>
      </c>
      <c r="F88" s="73" t="s">
        <v>548</v>
      </c>
      <c r="G88" s="3"/>
      <c r="H88" s="23" t="s">
        <v>4</v>
      </c>
      <c r="I88" s="3">
        <v>367</v>
      </c>
      <c r="J88" s="23" t="str">
        <f>IF(I88="","",VLOOKUP(I88,但馬男!$A:$C,2,FALSE))</f>
        <v>村上倫太郎(2)</v>
      </c>
      <c r="K88" s="23" t="str">
        <f>IF(I88="","",VLOOKUP(I88,但馬男!$A:$D,3,FALSE))</f>
        <v>八　鹿</v>
      </c>
      <c r="L88" s="24">
        <v>1</v>
      </c>
      <c r="M88" s="73" t="s">
        <v>552</v>
      </c>
    </row>
    <row r="89" spans="1:13" s="26" customFormat="1" ht="17.25" customHeight="1">
      <c r="A89" s="23" t="s">
        <v>1</v>
      </c>
      <c r="B89" s="3">
        <v>1450</v>
      </c>
      <c r="C89" s="23" t="str">
        <f>IF(B89="","",VLOOKUP(B89,但馬男!$A:$C,2,FALSE))</f>
        <v>浅堀  楓又(2)</v>
      </c>
      <c r="D89" s="23" t="str">
        <f>IF(B89="","",VLOOKUP(B89,但馬男!$A:$D,3,FALSE))</f>
        <v>浜　坂</v>
      </c>
      <c r="E89" s="24">
        <v>6</v>
      </c>
      <c r="F89" s="73" t="s">
        <v>517</v>
      </c>
      <c r="G89" s="3"/>
      <c r="H89" s="23" t="s">
        <v>5</v>
      </c>
      <c r="I89" s="3">
        <v>1066</v>
      </c>
      <c r="J89" s="23" t="str">
        <f>IF(I89="","",VLOOKUP(I89,但馬男!$A:$C,2,FALSE))</f>
        <v>西岡    陸(2)</v>
      </c>
      <c r="K89" s="23" t="str">
        <f>IF(I89="","",VLOOKUP(I89,但馬男!$A:$D,3,FALSE))</f>
        <v>豊岡総</v>
      </c>
      <c r="L89" s="24">
        <v>2</v>
      </c>
      <c r="M89" s="73" t="s">
        <v>553</v>
      </c>
    </row>
    <row r="90" spans="1:13" s="26" customFormat="1" ht="17.25" customHeight="1">
      <c r="A90" s="23" t="s">
        <v>2</v>
      </c>
      <c r="B90" s="3">
        <v>360</v>
      </c>
      <c r="C90" s="23" t="str">
        <f>IF(B90="","",VLOOKUP(B90,但馬男!$A:$C,2,FALSE))</f>
        <v>小野  慧樹(2)</v>
      </c>
      <c r="D90" s="23" t="str">
        <f>IF(B90="","",VLOOKUP(B90,但馬男!$A:$D,3,FALSE))</f>
        <v>八　鹿</v>
      </c>
      <c r="E90" s="24">
        <v>4</v>
      </c>
      <c r="F90" s="73" t="s">
        <v>511</v>
      </c>
      <c r="G90" s="3"/>
      <c r="H90" s="23" t="s">
        <v>6</v>
      </c>
      <c r="I90" s="3">
        <v>1334</v>
      </c>
      <c r="J90" s="23" t="str">
        <f>IF(I90="","",VLOOKUP(I90,但馬男!$A:$C,2,FALSE))</f>
        <v>前川  誠太(2)</v>
      </c>
      <c r="K90" s="23" t="str">
        <f>IF(I90="","",VLOOKUP(I90,但馬男!$A:$D,3,FALSE))</f>
        <v>香　住</v>
      </c>
      <c r="L90" s="24">
        <v>5</v>
      </c>
      <c r="M90" s="73" t="s">
        <v>550</v>
      </c>
    </row>
    <row r="91" spans="1:13" ht="34.5" customHeight="1">
      <c r="H91" s="23"/>
      <c r="I91" s="3"/>
      <c r="J91" s="23"/>
      <c r="K91" s="23"/>
      <c r="L91" s="34"/>
      <c r="M91" s="6"/>
    </row>
    <row r="92" spans="1:13" ht="22.5" customHeight="1">
      <c r="A92" s="79" t="s">
        <v>70</v>
      </c>
      <c r="B92" s="80"/>
      <c r="C92" s="81"/>
      <c r="D92" s="47"/>
      <c r="E92" s="4"/>
      <c r="F92" s="88" t="s">
        <v>52</v>
      </c>
      <c r="G92" s="88"/>
      <c r="H92" s="88"/>
      <c r="I92" s="88"/>
      <c r="J92" s="88"/>
      <c r="K92" s="88"/>
      <c r="L92" s="88"/>
      <c r="M92" s="88"/>
    </row>
    <row r="93" spans="1:13" ht="12.75" customHeight="1">
      <c r="A93" s="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16.5" customHeight="1">
      <c r="A94" s="90" t="s">
        <v>23</v>
      </c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</row>
    <row r="95" spans="1:13" ht="7.5" customHeight="1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</row>
    <row r="96" spans="1:13" ht="15" customHeight="1">
      <c r="A96" s="21" t="s">
        <v>100</v>
      </c>
      <c r="B96" s="4"/>
      <c r="C96" s="4"/>
      <c r="D96" s="4"/>
      <c r="E96" s="4"/>
      <c r="F96" s="4"/>
      <c r="G96" s="4"/>
      <c r="H96" s="21" t="s">
        <v>101</v>
      </c>
      <c r="I96" s="4"/>
      <c r="J96" s="4"/>
      <c r="K96" s="4"/>
      <c r="L96" s="4"/>
      <c r="M96" s="4"/>
    </row>
    <row r="97" spans="1:13" ht="7.5" customHeight="1">
      <c r="A97" s="21"/>
      <c r="B97" s="4"/>
      <c r="C97" s="4"/>
      <c r="D97" s="4"/>
      <c r="E97" s="4"/>
      <c r="F97" s="4"/>
      <c r="G97" s="4"/>
      <c r="H97" s="21"/>
      <c r="I97" s="4"/>
      <c r="J97" s="4"/>
      <c r="K97" s="4"/>
      <c r="L97" s="4"/>
      <c r="M97" s="4"/>
    </row>
    <row r="98" spans="1:13" s="2" customFormat="1" ht="11.25" customHeight="1">
      <c r="A98" s="65" t="s">
        <v>7</v>
      </c>
      <c r="B98" s="39" t="s">
        <v>20</v>
      </c>
      <c r="C98" s="40" t="s">
        <v>27</v>
      </c>
      <c r="D98" s="65" t="s">
        <v>31</v>
      </c>
      <c r="E98" s="30" t="s">
        <v>28</v>
      </c>
      <c r="F98" s="65" t="s">
        <v>30</v>
      </c>
      <c r="G98" s="20"/>
      <c r="H98" s="22" t="s">
        <v>7</v>
      </c>
      <c r="I98" s="32" t="s">
        <v>20</v>
      </c>
      <c r="J98" s="28" t="s">
        <v>27</v>
      </c>
      <c r="K98" s="22" t="s">
        <v>31</v>
      </c>
      <c r="L98" s="30" t="s">
        <v>28</v>
      </c>
      <c r="M98" s="65" t="s">
        <v>30</v>
      </c>
    </row>
    <row r="99" spans="1:13" s="26" customFormat="1" ht="17.25" customHeight="1">
      <c r="A99" s="23" t="s">
        <v>1</v>
      </c>
      <c r="B99" s="3">
        <v>990</v>
      </c>
      <c r="C99" s="23" t="str">
        <f>IF(B99="","",VLOOKUP(B99,但馬男!$A:$C,2,FALSE))</f>
        <v>黒田  滉人(1)</v>
      </c>
      <c r="D99" s="23" t="str">
        <f>IF(B99="","",VLOOKUP(B99,但馬男!$A:$D,3,FALSE))</f>
        <v>豊　岡</v>
      </c>
      <c r="E99" s="24">
        <v>4</v>
      </c>
      <c r="F99" s="73" t="s">
        <v>406</v>
      </c>
      <c r="G99" s="3"/>
      <c r="H99" s="23" t="s">
        <v>1</v>
      </c>
      <c r="I99" s="3">
        <v>1343</v>
      </c>
      <c r="J99" s="23" t="str">
        <f>IF(I99="","",VLOOKUP(I99,但馬男!$A:$C,2,FALSE))</f>
        <v>宇田  翔太(1)</v>
      </c>
      <c r="K99" s="23" t="str">
        <f>IF(I99="","",VLOOKUP(I99,但馬男!$A:$D,3,FALSE))</f>
        <v>香　住</v>
      </c>
      <c r="L99" s="24">
        <v>3</v>
      </c>
      <c r="M99" s="73" t="s">
        <v>412</v>
      </c>
    </row>
    <row r="100" spans="1:13" s="26" customFormat="1" ht="17.25" customHeight="1">
      <c r="A100" s="23" t="s">
        <v>2</v>
      </c>
      <c r="B100" s="3">
        <v>382</v>
      </c>
      <c r="C100" s="23" t="str">
        <f>IF(B100="","",VLOOKUP(B100,但馬男!$A:$C,2,FALSE))</f>
        <v>亀松  拓人(1)</v>
      </c>
      <c r="D100" s="23" t="str">
        <f>IF(B100="","",VLOOKUP(B100,但馬男!$A:$D,3,FALSE))</f>
        <v>八　鹿</v>
      </c>
      <c r="E100" s="24">
        <v>2</v>
      </c>
      <c r="F100" s="73" t="s">
        <v>407</v>
      </c>
      <c r="G100" s="3"/>
      <c r="H100" s="23" t="s">
        <v>2</v>
      </c>
      <c r="I100" s="3">
        <v>378</v>
      </c>
      <c r="J100" s="23" t="str">
        <f>IF(I100="","",VLOOKUP(I100,但馬男!$A:$C,2,FALSE))</f>
        <v>藤本  修也(1)</v>
      </c>
      <c r="K100" s="23" t="str">
        <f>IF(I100="","",VLOOKUP(I100,但馬男!$A:$D,3,FALSE))</f>
        <v>八　鹿</v>
      </c>
      <c r="L100" s="24">
        <v>1</v>
      </c>
      <c r="M100" s="73" t="s">
        <v>411</v>
      </c>
    </row>
    <row r="101" spans="1:13" s="26" customFormat="1" ht="17.25" customHeight="1">
      <c r="A101" s="23" t="s">
        <v>3</v>
      </c>
      <c r="B101" s="3">
        <v>1074</v>
      </c>
      <c r="C101" s="23" t="str">
        <f>IF(B101="","",VLOOKUP(B101,但馬男!$A:$C,2,FALSE))</f>
        <v>前田  脩佑(1)</v>
      </c>
      <c r="D101" s="23" t="str">
        <f>IF(B101="","",VLOOKUP(B101,但馬男!$A:$D,3,FALSE))</f>
        <v>豊岡総</v>
      </c>
      <c r="E101" s="24">
        <v>1</v>
      </c>
      <c r="F101" s="73" t="s">
        <v>408</v>
      </c>
      <c r="G101" s="3"/>
      <c r="H101" s="23" t="s">
        <v>3</v>
      </c>
      <c r="I101" s="3">
        <v>981</v>
      </c>
      <c r="J101" s="23" t="str">
        <f>IF(I101="","",VLOOKUP(I101,但馬男!$A:$C,2,FALSE))</f>
        <v>福井  優哉(1)</v>
      </c>
      <c r="K101" s="23" t="str">
        <f>IF(I101="","",VLOOKUP(I101,但馬男!$A:$D,3,FALSE))</f>
        <v>豊　岡</v>
      </c>
      <c r="L101" s="24">
        <v>2</v>
      </c>
      <c r="M101" s="73" t="s">
        <v>413</v>
      </c>
    </row>
    <row r="102" spans="1:13" s="26" customFormat="1" ht="17.25" customHeight="1">
      <c r="A102" s="23" t="s">
        <v>4</v>
      </c>
      <c r="B102" s="3">
        <v>1347</v>
      </c>
      <c r="C102" s="23" t="str">
        <f>IF(B102="","",VLOOKUP(B102,但馬男!$A:$C,2,FALSE))</f>
        <v>北村  嘉洋(1)</v>
      </c>
      <c r="D102" s="23" t="str">
        <f>IF(B102="","",VLOOKUP(B102,但馬男!$A:$D,3,FALSE))</f>
        <v>香　住</v>
      </c>
      <c r="E102" s="24" t="s">
        <v>29</v>
      </c>
      <c r="F102" s="73" t="s">
        <v>410</v>
      </c>
      <c r="G102" s="3"/>
      <c r="H102" s="23" t="s">
        <v>4</v>
      </c>
      <c r="I102" s="3">
        <v>1075</v>
      </c>
      <c r="J102" s="23" t="str">
        <f>IF(I102="","",VLOOKUP(I102,但馬男!$A:$C,2,FALSE))</f>
        <v>八木  雅洋(1)</v>
      </c>
      <c r="K102" s="23" t="str">
        <f>IF(I102="","",VLOOKUP(I102,但馬男!$A:$D,3,FALSE))</f>
        <v>豊岡総</v>
      </c>
      <c r="L102" s="24">
        <v>4</v>
      </c>
      <c r="M102" s="73" t="s">
        <v>414</v>
      </c>
    </row>
    <row r="103" spans="1:13" s="26" customFormat="1" ht="17.25" customHeight="1">
      <c r="A103" s="23" t="s">
        <v>5</v>
      </c>
      <c r="B103" s="3">
        <v>1179</v>
      </c>
      <c r="C103" s="23" t="str">
        <f>IF(B103="","",VLOOKUP(B103,但馬男!$A:$C,2,FALSE))</f>
        <v>宮垣    明(1)</v>
      </c>
      <c r="D103" s="23" t="str">
        <f>IF(B103="","",VLOOKUP(B103,但馬男!$A:$D,3,FALSE))</f>
        <v>近大豊</v>
      </c>
      <c r="E103" s="24">
        <v>3</v>
      </c>
      <c r="F103" s="73" t="s">
        <v>409</v>
      </c>
      <c r="G103" s="3"/>
      <c r="H103" s="23" t="s">
        <v>5</v>
      </c>
      <c r="I103" s="35">
        <v>221</v>
      </c>
      <c r="J103" s="23" t="str">
        <f>IF(I103="","",VLOOKUP(I103,但馬男!$A:$C,2,FALSE))</f>
        <v>栃尾  友樹(1)</v>
      </c>
      <c r="K103" s="23" t="str">
        <f>IF(I103="","",VLOOKUP(I103,但馬男!$A:$D,3,FALSE))</f>
        <v>和田山</v>
      </c>
      <c r="L103" s="24">
        <v>5</v>
      </c>
      <c r="M103" s="73" t="s">
        <v>415</v>
      </c>
    </row>
    <row r="104" spans="1:13" s="26" customFormat="1" ht="12.75" customHeight="1"/>
    <row r="105" spans="1:13" ht="15" customHeight="1">
      <c r="B105" s="90" t="s">
        <v>99</v>
      </c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</row>
    <row r="106" spans="1:13" ht="7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s="38" customFormat="1" ht="11.25" customHeight="1">
      <c r="A107" s="16"/>
      <c r="B107" s="37" t="s">
        <v>7</v>
      </c>
      <c r="C107" s="37" t="s">
        <v>8</v>
      </c>
      <c r="D107" s="92" t="s">
        <v>44</v>
      </c>
      <c r="E107" s="94"/>
      <c r="F107" s="94"/>
      <c r="G107" s="94"/>
      <c r="H107" s="94"/>
      <c r="I107" s="93"/>
      <c r="J107" s="37" t="s">
        <v>41</v>
      </c>
      <c r="K107" s="37" t="s">
        <v>42</v>
      </c>
      <c r="L107" s="92" t="s">
        <v>43</v>
      </c>
      <c r="M107" s="93"/>
    </row>
    <row r="108" spans="1:13" ht="20.25" customHeight="1">
      <c r="A108" s="4"/>
      <c r="B108" s="33" t="s">
        <v>0</v>
      </c>
      <c r="C108" s="75">
        <v>1075</v>
      </c>
      <c r="D108" s="84" t="str">
        <f>IF(C108="","",VLOOKUP(C108,但馬男!$A:$C,2,FALSE))</f>
        <v>八木  雅洋(1)</v>
      </c>
      <c r="E108" s="85"/>
      <c r="F108" s="85"/>
      <c r="G108" s="85"/>
      <c r="H108" s="85"/>
      <c r="I108" s="86"/>
      <c r="J108" s="76" t="str">
        <f>IF(C108="","",VLOOKUP(C108,但馬男!$A:$D,3,FALSE))</f>
        <v>豊岡総</v>
      </c>
      <c r="K108" s="76">
        <v>8</v>
      </c>
      <c r="L108" s="82" t="s">
        <v>453</v>
      </c>
      <c r="M108" s="83"/>
    </row>
    <row r="109" spans="1:13" ht="20.25" customHeight="1">
      <c r="A109" s="4"/>
      <c r="B109" s="33" t="s">
        <v>25</v>
      </c>
      <c r="C109" s="75">
        <v>990</v>
      </c>
      <c r="D109" s="84" t="str">
        <f>IF(C109="","",VLOOKUP(C109,但馬男!$A:$C,2,FALSE))</f>
        <v>黒田  滉人(1)</v>
      </c>
      <c r="E109" s="85"/>
      <c r="F109" s="85"/>
      <c r="G109" s="85"/>
      <c r="H109" s="85"/>
      <c r="I109" s="86"/>
      <c r="J109" s="76" t="str">
        <f>IF(C109="","",VLOOKUP(C109,但馬男!$A:$D,3,FALSE))</f>
        <v>豊　岡</v>
      </c>
      <c r="K109" s="76">
        <v>6</v>
      </c>
      <c r="L109" s="82" t="s">
        <v>454</v>
      </c>
      <c r="M109" s="83"/>
    </row>
    <row r="110" spans="1:13" ht="20.25" customHeight="1">
      <c r="A110" s="4"/>
      <c r="B110" s="33" t="s">
        <v>1</v>
      </c>
      <c r="C110" s="75">
        <v>382</v>
      </c>
      <c r="D110" s="84" t="str">
        <f>IF(C110="","",VLOOKUP(C110,但馬男!$A:$C,2,FALSE))</f>
        <v>亀松  拓人(1)</v>
      </c>
      <c r="E110" s="85"/>
      <c r="F110" s="85"/>
      <c r="G110" s="85"/>
      <c r="H110" s="85"/>
      <c r="I110" s="86"/>
      <c r="J110" s="76" t="str">
        <f>IF(C110="","",VLOOKUP(C110,但馬男!$A:$D,3,FALSE))</f>
        <v>八　鹿</v>
      </c>
      <c r="K110" s="76">
        <v>4</v>
      </c>
      <c r="L110" s="82" t="s">
        <v>448</v>
      </c>
      <c r="M110" s="83"/>
    </row>
    <row r="111" spans="1:13" ht="20.25" customHeight="1">
      <c r="A111" s="4"/>
      <c r="B111" s="33" t="s">
        <v>2</v>
      </c>
      <c r="C111" s="75">
        <v>981</v>
      </c>
      <c r="D111" s="84" t="str">
        <f>IF(C111="","",VLOOKUP(C111,但馬男!$A:$C,2,FALSE))</f>
        <v>福井  優哉(1)</v>
      </c>
      <c r="E111" s="85"/>
      <c r="F111" s="85"/>
      <c r="G111" s="85"/>
      <c r="H111" s="85"/>
      <c r="I111" s="86"/>
      <c r="J111" s="76" t="str">
        <f>IF(C111="","",VLOOKUP(C111,但馬男!$A:$D,3,FALSE))</f>
        <v>豊　岡</v>
      </c>
      <c r="K111" s="76">
        <v>3</v>
      </c>
      <c r="L111" s="82" t="s">
        <v>449</v>
      </c>
      <c r="M111" s="83"/>
    </row>
    <row r="112" spans="1:13" ht="20.25" customHeight="1">
      <c r="A112" s="4"/>
      <c r="B112" s="33" t="s">
        <v>3</v>
      </c>
      <c r="C112" s="75">
        <v>378</v>
      </c>
      <c r="D112" s="84" t="str">
        <f>IF(C112="","",VLOOKUP(C112,但馬男!$A:$C,2,FALSE))</f>
        <v>藤本  修也(1)</v>
      </c>
      <c r="E112" s="85"/>
      <c r="F112" s="85"/>
      <c r="G112" s="85"/>
      <c r="H112" s="85"/>
      <c r="I112" s="86"/>
      <c r="J112" s="76" t="str">
        <f>IF(C112="","",VLOOKUP(C112,但馬男!$A:$D,3,FALSE))</f>
        <v>八　鹿</v>
      </c>
      <c r="K112" s="76">
        <v>1</v>
      </c>
      <c r="L112" s="82" t="s">
        <v>450</v>
      </c>
      <c r="M112" s="83"/>
    </row>
    <row r="113" spans="1:13" ht="20.25" customHeight="1">
      <c r="A113" s="4"/>
      <c r="B113" s="33" t="s">
        <v>4</v>
      </c>
      <c r="C113" s="75">
        <v>1074</v>
      </c>
      <c r="D113" s="84" t="str">
        <f>IF(C113="","",VLOOKUP(C113,但馬男!$A:$C,2,FALSE))</f>
        <v>前田  脩佑(1)</v>
      </c>
      <c r="E113" s="85"/>
      <c r="F113" s="85"/>
      <c r="G113" s="85"/>
      <c r="H113" s="85"/>
      <c r="I113" s="86"/>
      <c r="J113" s="76" t="str">
        <f>IF(C113="","",VLOOKUP(C113,但馬男!$A:$D,3,FALSE))</f>
        <v>豊岡総</v>
      </c>
      <c r="K113" s="76">
        <v>2</v>
      </c>
      <c r="L113" s="82" t="s">
        <v>451</v>
      </c>
      <c r="M113" s="83"/>
    </row>
    <row r="114" spans="1:13" ht="20.25" customHeight="1">
      <c r="A114" s="4"/>
      <c r="B114" s="33" t="s">
        <v>5</v>
      </c>
      <c r="C114" s="75">
        <v>1179</v>
      </c>
      <c r="D114" s="84" t="str">
        <f>IF(C114="","",VLOOKUP(C114,但馬男!$A:$C,2,FALSE))</f>
        <v>宮垣    明(1)</v>
      </c>
      <c r="E114" s="85"/>
      <c r="F114" s="85"/>
      <c r="G114" s="85"/>
      <c r="H114" s="85"/>
      <c r="I114" s="86"/>
      <c r="J114" s="76" t="str">
        <f>IF(C114="","",VLOOKUP(C114,但馬男!$A:$D,3,FALSE))</f>
        <v>近大豊</v>
      </c>
      <c r="K114" s="76">
        <v>5</v>
      </c>
      <c r="L114" s="82" t="s">
        <v>452</v>
      </c>
      <c r="M114" s="83"/>
    </row>
    <row r="115" spans="1:13" ht="20.25" customHeight="1">
      <c r="A115" s="4"/>
      <c r="B115" s="33" t="s">
        <v>6</v>
      </c>
      <c r="C115" s="75">
        <v>1343</v>
      </c>
      <c r="D115" s="84" t="str">
        <f>IF(C115="","",VLOOKUP(C115,但馬男!$A:$C,2,FALSE))</f>
        <v>宇田  翔太(1)</v>
      </c>
      <c r="E115" s="85"/>
      <c r="F115" s="85"/>
      <c r="G115" s="85"/>
      <c r="H115" s="85"/>
      <c r="I115" s="86"/>
      <c r="J115" s="76" t="str">
        <f>IF(C115="","",VLOOKUP(C115,但馬男!$A:$D,3,FALSE))</f>
        <v>香　住</v>
      </c>
      <c r="K115" s="76">
        <v>7</v>
      </c>
      <c r="L115" s="82" t="s">
        <v>455</v>
      </c>
      <c r="M115" s="83"/>
    </row>
    <row r="116" spans="1:13" s="26" customFormat="1" ht="12.75" customHeight="1">
      <c r="B116" s="3"/>
    </row>
    <row r="117" spans="1:13" ht="22.5" customHeight="1">
      <c r="A117" s="79" t="s">
        <v>71</v>
      </c>
      <c r="B117" s="80"/>
      <c r="C117" s="81"/>
      <c r="D117" s="47"/>
      <c r="E117" s="4"/>
      <c r="F117" s="88" t="s">
        <v>52</v>
      </c>
      <c r="G117" s="88"/>
      <c r="H117" s="88"/>
      <c r="I117" s="88"/>
      <c r="J117" s="88"/>
      <c r="K117" s="88"/>
      <c r="L117" s="88"/>
      <c r="M117" s="88"/>
    </row>
    <row r="118" spans="1:13" ht="12.75" customHeight="1">
      <c r="A118" s="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16.5" customHeight="1">
      <c r="A119" s="90" t="s">
        <v>9</v>
      </c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</row>
    <row r="120" spans="1:13" ht="7.5" customHeight="1">
      <c r="A120" s="21"/>
      <c r="B120" s="4"/>
      <c r="C120" s="4"/>
      <c r="D120" s="4"/>
      <c r="E120" s="4"/>
      <c r="F120" s="4"/>
      <c r="G120" s="4"/>
      <c r="H120" s="21"/>
      <c r="I120" s="4"/>
      <c r="J120" s="4"/>
      <c r="K120" s="4"/>
      <c r="L120" s="4"/>
      <c r="M120" s="4"/>
    </row>
    <row r="121" spans="1:13" s="2" customFormat="1" ht="11.25" customHeight="1">
      <c r="A121" s="22" t="s">
        <v>7</v>
      </c>
      <c r="B121" s="32" t="s">
        <v>45</v>
      </c>
      <c r="C121" s="28" t="s">
        <v>27</v>
      </c>
      <c r="D121" s="22" t="s">
        <v>31</v>
      </c>
      <c r="E121" s="30" t="s">
        <v>28</v>
      </c>
      <c r="F121" s="29" t="s">
        <v>30</v>
      </c>
      <c r="G121" s="20"/>
      <c r="H121" s="22" t="s">
        <v>7</v>
      </c>
      <c r="I121" s="32" t="s">
        <v>20</v>
      </c>
      <c r="J121" s="28" t="s">
        <v>27</v>
      </c>
      <c r="K121" s="22" t="s">
        <v>31</v>
      </c>
      <c r="L121" s="30" t="s">
        <v>28</v>
      </c>
      <c r="M121" s="29" t="s">
        <v>30</v>
      </c>
    </row>
    <row r="122" spans="1:13" s="26" customFormat="1" ht="17.25" customHeight="1">
      <c r="A122" s="23" t="s">
        <v>25</v>
      </c>
      <c r="B122" s="3">
        <v>604</v>
      </c>
      <c r="C122" s="23" t="str">
        <f>IF(B122="","",VLOOKUP(B122,但馬男!$A:$C,2,FALSE))</f>
        <v>尾上  智洋(2)</v>
      </c>
      <c r="D122" s="23" t="str">
        <f>IF(B122="","",VLOOKUP(B122,但馬男!$A:$D,3,FALSE))</f>
        <v>日　高</v>
      </c>
      <c r="E122" s="24">
        <v>5</v>
      </c>
      <c r="F122" s="73" t="s">
        <v>443</v>
      </c>
      <c r="G122" s="3"/>
      <c r="H122" s="23" t="s">
        <v>4</v>
      </c>
      <c r="I122" s="3">
        <v>976</v>
      </c>
      <c r="J122" s="23" t="str">
        <f>IF(I122="","",VLOOKUP(I122,但馬男!$A:$C,2,FALSE))</f>
        <v>立脇    岬(2)</v>
      </c>
      <c r="K122" s="23" t="str">
        <f>IF(I122="","",VLOOKUP(I122,但馬男!$A:$D,3,FALSE))</f>
        <v>豊　岡</v>
      </c>
      <c r="L122" s="24">
        <v>1</v>
      </c>
      <c r="M122" s="73" t="s">
        <v>447</v>
      </c>
    </row>
    <row r="123" spans="1:13" s="26" customFormat="1" ht="17.25" customHeight="1">
      <c r="A123" s="23" t="s">
        <v>1</v>
      </c>
      <c r="B123" s="3">
        <v>1066</v>
      </c>
      <c r="C123" s="23" t="str">
        <f>IF(B123="","",VLOOKUP(B123,但馬男!$A:$C,2,FALSE))</f>
        <v>西岡    陸(2)</v>
      </c>
      <c r="D123" s="23" t="str">
        <f>IF(B123="","",VLOOKUP(B123,但馬男!$A:$D,3,FALSE))</f>
        <v>豊岡総</v>
      </c>
      <c r="E123" s="24">
        <v>3</v>
      </c>
      <c r="F123" s="73" t="s">
        <v>444</v>
      </c>
      <c r="G123" s="3"/>
      <c r="H123" s="23" t="s">
        <v>5</v>
      </c>
      <c r="I123" s="3">
        <v>358</v>
      </c>
      <c r="J123" s="23" t="str">
        <f>IF(I123="","",VLOOKUP(I123,但馬男!$A:$C,2,FALSE))</f>
        <v>西尾  昭洋(2)</v>
      </c>
      <c r="K123" s="23" t="str">
        <f>IF(I123="","",VLOOKUP(I123,但馬男!$A:$D,3,FALSE))</f>
        <v>八　鹿</v>
      </c>
      <c r="L123" s="24" t="s">
        <v>29</v>
      </c>
      <c r="M123" s="5" t="s">
        <v>65</v>
      </c>
    </row>
    <row r="124" spans="1:13" s="26" customFormat="1" ht="17.25" customHeight="1">
      <c r="A124" s="23" t="s">
        <v>2</v>
      </c>
      <c r="B124" s="3">
        <v>1333</v>
      </c>
      <c r="C124" s="23" t="str">
        <f>IF(B124="","",VLOOKUP(B124,但馬男!$A:$C,2,FALSE))</f>
        <v>小西  夕輝(2)</v>
      </c>
      <c r="D124" s="23" t="str">
        <f>IF(B124="","",VLOOKUP(B124,但馬男!$A:$D,3,FALSE))</f>
        <v>香　住</v>
      </c>
      <c r="E124" s="55">
        <v>4</v>
      </c>
      <c r="F124" s="74" t="s">
        <v>445</v>
      </c>
      <c r="G124" s="3"/>
      <c r="H124" s="34" t="s">
        <v>6</v>
      </c>
      <c r="I124" s="3">
        <v>1331</v>
      </c>
      <c r="J124" s="23" t="str">
        <f>IF(I124="","",VLOOKUP(I124,但馬男!$A:$C,2,FALSE))</f>
        <v>寺川  拓海(2)</v>
      </c>
      <c r="K124" s="23" t="str">
        <f>IF(I124="","",VLOOKUP(I124,但馬男!$A:$D,3,FALSE))</f>
        <v>香　住</v>
      </c>
      <c r="L124" s="24" t="s">
        <v>29</v>
      </c>
      <c r="M124" s="5" t="s">
        <v>65</v>
      </c>
    </row>
    <row r="125" spans="1:13" s="26" customFormat="1" ht="17.25" customHeight="1">
      <c r="A125" s="23" t="s">
        <v>3</v>
      </c>
      <c r="B125" s="3">
        <v>1450</v>
      </c>
      <c r="C125" s="23" t="str">
        <f>IF(B125="","",VLOOKUP(B125,但馬男!$A:$C,2,FALSE))</f>
        <v>浅堀  楓又(2)</v>
      </c>
      <c r="D125" s="23" t="str">
        <f>IF(B125="","",VLOOKUP(B125,但馬男!$A:$D,3,FALSE))</f>
        <v>浜　坂</v>
      </c>
      <c r="E125" s="55">
        <v>2</v>
      </c>
      <c r="F125" s="74" t="s">
        <v>446</v>
      </c>
      <c r="G125" s="3"/>
      <c r="H125" s="34"/>
      <c r="I125" s="3"/>
      <c r="J125" s="23"/>
      <c r="K125" s="23"/>
      <c r="L125" s="52"/>
      <c r="M125" s="53"/>
    </row>
    <row r="126" spans="1:13" s="26" customFormat="1" ht="12.75" customHeight="1">
      <c r="A126" s="23"/>
      <c r="B126" s="3"/>
      <c r="C126" s="23"/>
      <c r="D126" s="23"/>
      <c r="E126" s="34"/>
      <c r="F126" s="6"/>
      <c r="G126" s="3"/>
      <c r="H126" s="34"/>
      <c r="I126" s="3"/>
      <c r="J126" s="23"/>
      <c r="K126" s="23"/>
      <c r="L126" s="34"/>
      <c r="M126" s="6"/>
    </row>
    <row r="127" spans="1:13" ht="21.75" customHeight="1">
      <c r="A127" s="79" t="s">
        <v>72</v>
      </c>
      <c r="B127" s="80"/>
      <c r="C127" s="81"/>
      <c r="D127" s="47"/>
      <c r="E127" s="4"/>
      <c r="F127" s="88" t="s">
        <v>53</v>
      </c>
      <c r="G127" s="88"/>
      <c r="H127" s="88"/>
      <c r="I127" s="88"/>
      <c r="J127" s="88"/>
      <c r="K127" s="88"/>
      <c r="L127" s="88"/>
      <c r="M127" s="88"/>
    </row>
    <row r="128" spans="1:13" ht="12.75" customHeight="1">
      <c r="A128" s="7"/>
      <c r="B128" s="4"/>
      <c r="C128" s="4"/>
      <c r="D128" s="4"/>
      <c r="E128" s="4"/>
      <c r="F128" s="4"/>
      <c r="G128" s="4"/>
    </row>
    <row r="129" spans="1:13" ht="16.5" customHeight="1">
      <c r="A129" s="90" t="s">
        <v>532</v>
      </c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</row>
    <row r="130" spans="1:13" ht="7.5" customHeight="1">
      <c r="A130" s="21"/>
      <c r="B130" s="4"/>
      <c r="C130" s="4"/>
      <c r="D130" s="4"/>
      <c r="E130" s="4"/>
      <c r="F130" s="4"/>
      <c r="G130" s="4"/>
      <c r="H130" s="21"/>
      <c r="I130" s="4"/>
      <c r="J130" s="4"/>
      <c r="K130" s="4"/>
      <c r="L130" s="4"/>
      <c r="M130" s="4"/>
    </row>
    <row r="131" spans="1:13" s="2" customFormat="1" ht="11.25" customHeight="1">
      <c r="A131" s="22" t="s">
        <v>7</v>
      </c>
      <c r="B131" s="32" t="s">
        <v>20</v>
      </c>
      <c r="C131" s="28" t="s">
        <v>27</v>
      </c>
      <c r="D131" s="22" t="s">
        <v>31</v>
      </c>
      <c r="E131" s="30" t="s">
        <v>28</v>
      </c>
      <c r="F131" s="65" t="s">
        <v>30</v>
      </c>
      <c r="G131" s="20"/>
      <c r="H131" s="22" t="s">
        <v>7</v>
      </c>
      <c r="I131" s="32" t="s">
        <v>20</v>
      </c>
      <c r="J131" s="28" t="s">
        <v>27</v>
      </c>
      <c r="K131" s="22" t="s">
        <v>31</v>
      </c>
      <c r="L131" s="30" t="s">
        <v>28</v>
      </c>
      <c r="M131" s="65" t="s">
        <v>30</v>
      </c>
    </row>
    <row r="132" spans="1:13" s="26" customFormat="1" ht="16.5" customHeight="1">
      <c r="A132" s="23" t="s">
        <v>25</v>
      </c>
      <c r="B132" s="3">
        <v>1456</v>
      </c>
      <c r="C132" s="23" t="str">
        <f>IF(B132="","",VLOOKUP(B132,但馬男!$A:$C,2,FALSE))</f>
        <v>堀江  知生(1)</v>
      </c>
      <c r="D132" s="23" t="str">
        <f>IF(B132="","",VLOOKUP(B132,但馬男!$A:$D,3,FALSE))</f>
        <v>浜　坂</v>
      </c>
      <c r="E132" s="24">
        <v>3</v>
      </c>
      <c r="F132" s="73" t="s">
        <v>533</v>
      </c>
      <c r="G132" s="3"/>
      <c r="H132" s="23" t="s">
        <v>4</v>
      </c>
      <c r="I132" s="3">
        <v>373</v>
      </c>
      <c r="J132" s="23" t="str">
        <f>IF(I132="","",VLOOKUP(I132,但馬男!$A:$C,2,FALSE))</f>
        <v>和田  朋晃(1)</v>
      </c>
      <c r="K132" s="23" t="str">
        <f>IF(I132="","",VLOOKUP(I132,但馬男!$A:$D,3,FALSE))</f>
        <v>八　鹿</v>
      </c>
      <c r="L132" s="24">
        <v>2</v>
      </c>
      <c r="M132" s="73" t="s">
        <v>536</v>
      </c>
    </row>
    <row r="133" spans="1:13" s="26" customFormat="1" ht="16.5" customHeight="1">
      <c r="A133" s="23" t="s">
        <v>1</v>
      </c>
      <c r="B133" s="3">
        <v>374</v>
      </c>
      <c r="C133" s="23" t="str">
        <f>IF(B133="","",VLOOKUP(B133,但馬男!$A:$C,2,FALSE))</f>
        <v>池口未稀斗(1)</v>
      </c>
      <c r="D133" s="23" t="str">
        <f>IF(B133="","",VLOOKUP(B133,但馬男!$A:$D,3,FALSE))</f>
        <v>八　鹿</v>
      </c>
      <c r="E133" s="24"/>
      <c r="F133" s="73" t="s">
        <v>55</v>
      </c>
      <c r="G133" s="3"/>
      <c r="H133" s="23" t="s">
        <v>5</v>
      </c>
      <c r="I133" s="3">
        <v>1075</v>
      </c>
      <c r="J133" s="23" t="str">
        <f>IF(I133="","",VLOOKUP(I133,但馬男!$A:$C,2,FALSE))</f>
        <v>八木  雅洋(1)</v>
      </c>
      <c r="K133" s="23" t="str">
        <f>IF(I133="","",VLOOKUP(I133,但馬男!$A:$D,3,FALSE))</f>
        <v>豊岡総</v>
      </c>
      <c r="L133" s="24">
        <v>5</v>
      </c>
      <c r="M133" s="73" t="s">
        <v>537</v>
      </c>
    </row>
    <row r="134" spans="1:13" s="26" customFormat="1" ht="16.5" customHeight="1">
      <c r="A134" s="23" t="s">
        <v>2</v>
      </c>
      <c r="B134" s="3">
        <v>981</v>
      </c>
      <c r="C134" s="23" t="str">
        <f>IF(B134="","",VLOOKUP(B134,但馬男!$A:$C,2,FALSE))</f>
        <v>福井  優哉(1)</v>
      </c>
      <c r="D134" s="23" t="str">
        <f>IF(B134="","",VLOOKUP(B134,但馬男!$A:$D,3,FALSE))</f>
        <v>豊　岡</v>
      </c>
      <c r="E134" s="24">
        <v>4</v>
      </c>
      <c r="F134" s="73" t="s">
        <v>534</v>
      </c>
      <c r="G134" s="3"/>
      <c r="H134" s="23" t="s">
        <v>6</v>
      </c>
      <c r="I134" s="3">
        <v>221</v>
      </c>
      <c r="J134" s="23" t="str">
        <f>IF(I134="","",VLOOKUP(I134,但馬男!$A:$C,2,FALSE))</f>
        <v>栃尾  友樹(1)</v>
      </c>
      <c r="K134" s="23" t="str">
        <f>IF(I134="","",VLOOKUP(I134,但馬男!$A:$D,3,FALSE))</f>
        <v>和田山</v>
      </c>
      <c r="L134" s="24" t="s">
        <v>29</v>
      </c>
      <c r="M134" s="73" t="s">
        <v>55</v>
      </c>
    </row>
    <row r="135" spans="1:13" s="26" customFormat="1" ht="16.5" customHeight="1">
      <c r="A135" s="23" t="s">
        <v>3</v>
      </c>
      <c r="B135" s="3">
        <v>1169</v>
      </c>
      <c r="C135" s="23" t="str">
        <f>IF(B135="","",VLOOKUP(B135,但馬男!$A:$C,2,FALSE))</f>
        <v>浅田  貴大(1)</v>
      </c>
      <c r="D135" s="23" t="str">
        <f>IF(B135="","",VLOOKUP(B135,但馬男!$A:$D,3,FALSE))</f>
        <v>近大豊</v>
      </c>
      <c r="E135" s="24">
        <v>1</v>
      </c>
      <c r="F135" s="73" t="s">
        <v>535</v>
      </c>
      <c r="G135" s="3"/>
      <c r="H135" s="34"/>
      <c r="I135" s="35"/>
      <c r="J135" s="34"/>
      <c r="K135" s="34"/>
      <c r="L135" s="52"/>
      <c r="M135" s="53"/>
    </row>
    <row r="136" spans="1:13" ht="12.75" customHeight="1">
      <c r="A136" s="4"/>
      <c r="B136" s="10"/>
      <c r="C136" s="11"/>
      <c r="D136" s="12"/>
      <c r="E136" s="12"/>
      <c r="F136" s="12"/>
      <c r="G136" s="12"/>
      <c r="H136" s="12"/>
      <c r="I136" s="12"/>
      <c r="J136" s="13"/>
      <c r="K136" s="13"/>
      <c r="L136" s="13"/>
      <c r="M136" s="6"/>
    </row>
    <row r="137" spans="1:13" ht="21.75" customHeight="1">
      <c r="A137" s="79" t="s">
        <v>73</v>
      </c>
      <c r="B137" s="80"/>
      <c r="C137" s="81"/>
      <c r="D137" s="47"/>
      <c r="E137" s="4"/>
      <c r="F137" s="88" t="s">
        <v>53</v>
      </c>
      <c r="G137" s="88"/>
      <c r="H137" s="88"/>
      <c r="I137" s="88"/>
      <c r="J137" s="88"/>
      <c r="K137" s="88"/>
      <c r="L137" s="88"/>
      <c r="M137" s="88"/>
    </row>
    <row r="138" spans="1:13" ht="12.75" customHeight="1">
      <c r="A138" s="7"/>
      <c r="B138" s="4"/>
      <c r="C138" s="4"/>
      <c r="D138" s="4"/>
      <c r="E138" s="4"/>
      <c r="F138" s="4"/>
      <c r="G138" s="4"/>
    </row>
    <row r="139" spans="1:13" ht="16.5" customHeight="1">
      <c r="A139" s="90" t="s">
        <v>531</v>
      </c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</row>
    <row r="140" spans="1:13" ht="7.5" customHeight="1">
      <c r="A140" s="21"/>
      <c r="B140" s="4"/>
      <c r="C140" s="4"/>
      <c r="D140" s="4"/>
      <c r="E140" s="4"/>
      <c r="F140" s="4"/>
      <c r="G140" s="4"/>
      <c r="H140" s="21"/>
      <c r="I140" s="4"/>
      <c r="J140" s="4"/>
      <c r="K140" s="4"/>
      <c r="L140" s="4"/>
      <c r="M140" s="4"/>
    </row>
    <row r="141" spans="1:13" s="2" customFormat="1" ht="11.25" customHeight="1">
      <c r="A141" s="22" t="s">
        <v>7</v>
      </c>
      <c r="B141" s="32" t="s">
        <v>20</v>
      </c>
      <c r="C141" s="28" t="s">
        <v>27</v>
      </c>
      <c r="D141" s="22" t="s">
        <v>31</v>
      </c>
      <c r="E141" s="30" t="s">
        <v>28</v>
      </c>
      <c r="F141" s="65" t="s">
        <v>30</v>
      </c>
      <c r="G141" s="20"/>
      <c r="H141" s="22" t="s">
        <v>7</v>
      </c>
      <c r="I141" s="32" t="s">
        <v>20</v>
      </c>
      <c r="J141" s="28" t="s">
        <v>27</v>
      </c>
      <c r="K141" s="22" t="s">
        <v>31</v>
      </c>
      <c r="L141" s="30" t="s">
        <v>28</v>
      </c>
      <c r="M141" s="65" t="s">
        <v>30</v>
      </c>
    </row>
    <row r="142" spans="1:13" s="26" customFormat="1" ht="16.5" customHeight="1">
      <c r="A142" s="23" t="s">
        <v>25</v>
      </c>
      <c r="B142" s="3">
        <v>214</v>
      </c>
      <c r="C142" s="23" t="str">
        <f>IF(B142="","",VLOOKUP(B142,但馬男!$A:$C,2,FALSE))</f>
        <v>西尾  聡太(2)</v>
      </c>
      <c r="D142" s="23" t="str">
        <f>IF(B142="","",VLOOKUP(B142,但馬男!$A:$D,3,FALSE))</f>
        <v>和田山</v>
      </c>
      <c r="E142" s="24">
        <v>5</v>
      </c>
      <c r="F142" s="73" t="s">
        <v>538</v>
      </c>
      <c r="G142" s="3"/>
      <c r="H142" s="23" t="s">
        <v>4</v>
      </c>
      <c r="I142" s="3">
        <v>977</v>
      </c>
      <c r="J142" s="23" t="str">
        <f>IF(I142="","",VLOOKUP(I142,但馬男!$A:$C,2,FALSE))</f>
        <v>平野宗太朗(2)</v>
      </c>
      <c r="K142" s="23" t="str">
        <f>IF(I142="","",VLOOKUP(I142,但馬男!$A:$D,3,FALSE))</f>
        <v>豊　岡</v>
      </c>
      <c r="L142" s="24" t="s">
        <v>29</v>
      </c>
      <c r="M142" s="73" t="s">
        <v>55</v>
      </c>
    </row>
    <row r="143" spans="1:13" s="26" customFormat="1" ht="16.5" customHeight="1">
      <c r="A143" s="23" t="s">
        <v>1</v>
      </c>
      <c r="B143" s="3">
        <v>357</v>
      </c>
      <c r="C143" s="23" t="str">
        <f>IF(B143="","",VLOOKUP(B143,但馬男!$A:$C,2,FALSE))</f>
        <v>沖田  侑樹(2)</v>
      </c>
      <c r="D143" s="23" t="str">
        <f>IF(B143="","",VLOOKUP(B143,但馬男!$A:$D,3,FALSE))</f>
        <v>八　鹿</v>
      </c>
      <c r="E143" s="24">
        <v>2</v>
      </c>
      <c r="F143" s="73" t="s">
        <v>539</v>
      </c>
      <c r="G143" s="3"/>
      <c r="H143" s="23" t="s">
        <v>5</v>
      </c>
      <c r="I143" s="3">
        <v>727</v>
      </c>
      <c r="J143" s="23" t="str">
        <f>IF(I143="","",VLOOKUP(I143,但馬男!$A:$C,2,FALSE))</f>
        <v>大島  凌平(2)</v>
      </c>
      <c r="K143" s="23" t="str">
        <f>IF(I143="","",VLOOKUP(I143,但馬男!$A:$D,3,FALSE))</f>
        <v>出　石</v>
      </c>
      <c r="L143" s="24">
        <v>6</v>
      </c>
      <c r="M143" s="73" t="s">
        <v>542</v>
      </c>
    </row>
    <row r="144" spans="1:13" s="26" customFormat="1" ht="16.5" customHeight="1">
      <c r="A144" s="23" t="s">
        <v>2</v>
      </c>
      <c r="B144" s="3">
        <v>1453</v>
      </c>
      <c r="C144" s="23" t="str">
        <f>IF(B144="","",VLOOKUP(B144,但馬男!$A:$C,2,FALSE))</f>
        <v>安本  海斗(2)</v>
      </c>
      <c r="D144" s="23" t="str">
        <f>IF(B144="","",VLOOKUP(B144,但馬男!$A:$D,3,FALSE))</f>
        <v>浜　坂</v>
      </c>
      <c r="E144" s="24">
        <v>4</v>
      </c>
      <c r="F144" s="73" t="s">
        <v>540</v>
      </c>
      <c r="G144" s="3"/>
      <c r="H144" s="23" t="s">
        <v>6</v>
      </c>
      <c r="I144" s="3">
        <v>1449</v>
      </c>
      <c r="J144" s="23" t="str">
        <f>IF(I144="","",VLOOKUP(I144,但馬男!$A:$C,2,FALSE))</f>
        <v>楠田  大介(2)</v>
      </c>
      <c r="K144" s="23" t="str">
        <f>IF(I144="","",VLOOKUP(I144,但馬男!$A:$D,3,FALSE))</f>
        <v>浜　坂</v>
      </c>
      <c r="L144" s="24">
        <v>3</v>
      </c>
      <c r="M144" s="73" t="s">
        <v>543</v>
      </c>
    </row>
    <row r="145" spans="1:13" s="26" customFormat="1" ht="16.5" customHeight="1">
      <c r="A145" s="23" t="s">
        <v>3</v>
      </c>
      <c r="B145" s="3">
        <v>363</v>
      </c>
      <c r="C145" s="23" t="str">
        <f>IF(B145="","",VLOOKUP(B145,但馬男!$A:$C,2,FALSE))</f>
        <v>鷹野  一樹(2)</v>
      </c>
      <c r="D145" s="23" t="str">
        <f>IF(B145="","",VLOOKUP(B145,但馬男!$A:$D,3,FALSE))</f>
        <v>八　鹿</v>
      </c>
      <c r="E145" s="24">
        <v>1</v>
      </c>
      <c r="F145" s="73" t="s">
        <v>541</v>
      </c>
      <c r="G145" s="3"/>
      <c r="H145" s="34"/>
      <c r="I145" s="35"/>
      <c r="J145" s="34"/>
      <c r="K145" s="34"/>
      <c r="L145" s="52"/>
      <c r="M145" s="53"/>
    </row>
    <row r="146" spans="1:13" ht="12.75" customHeight="1">
      <c r="A146" s="4"/>
      <c r="B146" s="50"/>
      <c r="C146" s="11"/>
      <c r="D146" s="46"/>
      <c r="E146" s="46"/>
      <c r="F146" s="46"/>
      <c r="G146" s="46"/>
      <c r="H146" s="46"/>
      <c r="I146" s="46"/>
      <c r="J146" s="14"/>
      <c r="K146" s="14"/>
      <c r="L146" s="41"/>
      <c r="M146" s="41"/>
    </row>
    <row r="147" spans="1:13" ht="21.75" customHeight="1">
      <c r="A147" s="79" t="s">
        <v>74</v>
      </c>
      <c r="B147" s="80"/>
      <c r="C147" s="81"/>
      <c r="D147" s="47"/>
      <c r="E147" s="9"/>
      <c r="F147" s="88" t="s">
        <v>56</v>
      </c>
      <c r="G147" s="88"/>
      <c r="H147" s="88"/>
      <c r="I147" s="88"/>
      <c r="J147" s="88"/>
      <c r="K147" s="88"/>
      <c r="L147" s="88"/>
      <c r="M147" s="88"/>
    </row>
    <row r="148" spans="1:13" ht="12" customHeight="1">
      <c r="A148" s="7"/>
      <c r="B148" s="4"/>
      <c r="C148" s="4"/>
      <c r="D148" s="4"/>
      <c r="E148" s="4"/>
      <c r="F148" s="4"/>
      <c r="G148" s="4"/>
      <c r="H148" s="7"/>
      <c r="I148" s="4"/>
      <c r="J148" s="4"/>
      <c r="K148" s="4"/>
      <c r="L148" s="4"/>
      <c r="M148" s="4"/>
    </row>
    <row r="149" spans="1:13" ht="16.5" customHeight="1">
      <c r="A149" s="89" t="s">
        <v>481</v>
      </c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</row>
    <row r="150" spans="1:13" ht="7.5" customHeight="1">
      <c r="A150" s="21"/>
      <c r="B150" s="4"/>
      <c r="C150" s="4"/>
      <c r="D150" s="4"/>
      <c r="E150" s="4"/>
      <c r="F150" s="4"/>
      <c r="G150" s="4"/>
      <c r="H150" s="21"/>
      <c r="I150" s="4"/>
      <c r="J150" s="4"/>
      <c r="K150" s="4"/>
      <c r="L150" s="4"/>
      <c r="M150" s="4"/>
    </row>
    <row r="151" spans="1:13" s="2" customFormat="1" ht="11.25" customHeight="1">
      <c r="A151" s="22" t="s">
        <v>7</v>
      </c>
      <c r="B151" s="32" t="s">
        <v>45</v>
      </c>
      <c r="C151" s="28" t="s">
        <v>27</v>
      </c>
      <c r="D151" s="22" t="s">
        <v>31</v>
      </c>
      <c r="E151" s="30" t="s">
        <v>28</v>
      </c>
      <c r="F151" s="29" t="s">
        <v>30</v>
      </c>
      <c r="G151" s="20"/>
      <c r="H151" s="22" t="s">
        <v>7</v>
      </c>
      <c r="I151" s="32" t="s">
        <v>20</v>
      </c>
      <c r="J151" s="28" t="s">
        <v>27</v>
      </c>
      <c r="K151" s="22" t="s">
        <v>31</v>
      </c>
      <c r="L151" s="30" t="s">
        <v>28</v>
      </c>
      <c r="M151" s="29" t="s">
        <v>30</v>
      </c>
    </row>
    <row r="152" spans="1:13" s="26" customFormat="1" ht="16.5" customHeight="1">
      <c r="A152" s="23" t="s">
        <v>0</v>
      </c>
      <c r="B152" s="3">
        <v>732</v>
      </c>
      <c r="C152" s="23" t="str">
        <f>IF(B152="","",VLOOKUP(B152,但馬男!$A:$C,2,FALSE))</f>
        <v>中尾  祐太(1)</v>
      </c>
      <c r="D152" s="23" t="str">
        <f>IF(B152="","",VLOOKUP(B152,但馬男!$A:$D,3,FALSE))</f>
        <v>出　石</v>
      </c>
      <c r="E152" s="24">
        <v>1</v>
      </c>
      <c r="F152" s="73" t="s">
        <v>463</v>
      </c>
      <c r="G152" s="3"/>
      <c r="H152" s="23" t="s">
        <v>4</v>
      </c>
      <c r="I152" s="3">
        <v>1456</v>
      </c>
      <c r="J152" s="23" t="str">
        <f>IF(I152="","",VLOOKUP(I152,但馬男!$A:$C,2,FALSE))</f>
        <v>堀江  知生(1)</v>
      </c>
      <c r="K152" s="23" t="str">
        <f>IF(I152="","",VLOOKUP(I152,但馬男!$A:$D,3,FALSE))</f>
        <v>浜　坂</v>
      </c>
      <c r="L152" s="24">
        <v>6</v>
      </c>
      <c r="M152" s="73" t="s">
        <v>467</v>
      </c>
    </row>
    <row r="153" spans="1:13" s="26" customFormat="1" ht="16.5" customHeight="1">
      <c r="A153" s="23" t="s">
        <v>25</v>
      </c>
      <c r="B153" s="3">
        <v>374</v>
      </c>
      <c r="C153" s="23" t="str">
        <f>IF(B153="","",VLOOKUP(B153,但馬男!$A:$C,2,FALSE))</f>
        <v>池口未稀斗(1)</v>
      </c>
      <c r="D153" s="23" t="str">
        <f>IF(B153="","",VLOOKUP(B153,但馬男!$A:$D,3,FALSE))</f>
        <v>八　鹿</v>
      </c>
      <c r="E153" s="24" t="s">
        <v>29</v>
      </c>
      <c r="F153" s="73" t="s">
        <v>55</v>
      </c>
      <c r="G153" s="3"/>
      <c r="H153" s="23" t="s">
        <v>5</v>
      </c>
      <c r="I153" s="3">
        <v>369</v>
      </c>
      <c r="J153" s="23" t="str">
        <f>IF(I153="","",VLOOKUP(I153,但馬男!$A:$C,2,FALSE))</f>
        <v>藤原  瑛伍(1)</v>
      </c>
      <c r="K153" s="23" t="str">
        <f>IF(I153="","",VLOOKUP(I153,但馬男!$A:$D,3,FALSE))</f>
        <v>八　鹿</v>
      </c>
      <c r="L153" s="24">
        <v>2</v>
      </c>
      <c r="M153" s="73" t="s">
        <v>468</v>
      </c>
    </row>
    <row r="154" spans="1:13" s="26" customFormat="1" ht="16.5" customHeight="1">
      <c r="A154" s="23" t="s">
        <v>1</v>
      </c>
      <c r="B154" s="3">
        <v>1080</v>
      </c>
      <c r="C154" s="23" t="str">
        <f>IF(B154="","",VLOOKUP(B154,但馬男!$A:$C,2,FALSE))</f>
        <v>田中聡一郎(1)</v>
      </c>
      <c r="D154" s="23" t="str">
        <f>IF(B154="","",VLOOKUP(B154,但馬男!$A:$D,3,FALSE))</f>
        <v>豊岡総</v>
      </c>
      <c r="E154" s="24">
        <v>4</v>
      </c>
      <c r="F154" s="73" t="s">
        <v>464</v>
      </c>
      <c r="G154" s="3"/>
      <c r="H154" s="23" t="s">
        <v>90</v>
      </c>
      <c r="I154" s="3">
        <v>1174</v>
      </c>
      <c r="J154" s="23" t="str">
        <f>IF(I154="","",VLOOKUP(I154,但馬男!$A:$C,2,FALSE))</f>
        <v>村岡  豪太(1)</v>
      </c>
      <c r="K154" s="23" t="str">
        <f>IF(I154="","",VLOOKUP(I154,但馬男!$A:$D,3,FALSE))</f>
        <v>近大豊</v>
      </c>
      <c r="L154" s="24">
        <v>7</v>
      </c>
      <c r="M154" s="73" t="s">
        <v>469</v>
      </c>
    </row>
    <row r="155" spans="1:13" s="26" customFormat="1" ht="16.5" customHeight="1">
      <c r="A155" s="23" t="s">
        <v>2</v>
      </c>
      <c r="B155" s="3">
        <v>1345</v>
      </c>
      <c r="C155" s="23" t="str">
        <f>IF(B155="","",VLOOKUP(B155,但馬男!$A:$C,2,FALSE))</f>
        <v>秦    伊吹(1)</v>
      </c>
      <c r="D155" s="23" t="str">
        <f>IF(B155="","",VLOOKUP(B155,但馬男!$A:$D,3,FALSE))</f>
        <v>香　住</v>
      </c>
      <c r="E155" s="24">
        <v>5</v>
      </c>
      <c r="F155" s="73" t="s">
        <v>465</v>
      </c>
      <c r="G155" s="3"/>
      <c r="H155" s="23" t="s">
        <v>91</v>
      </c>
      <c r="I155" s="3">
        <v>984</v>
      </c>
      <c r="J155" s="23" t="str">
        <f>IF(I155="","",VLOOKUP(I155,但馬男!$A:$C,2,FALSE))</f>
        <v>村尾  奎弥(1)</v>
      </c>
      <c r="K155" s="23" t="str">
        <f>IF(I155="","",VLOOKUP(I155,但馬男!$A:$D,3,FALSE))</f>
        <v>豊　岡</v>
      </c>
      <c r="L155" s="24">
        <v>3</v>
      </c>
      <c r="M155" s="73" t="s">
        <v>470</v>
      </c>
    </row>
    <row r="156" spans="1:13" s="26" customFormat="1" ht="16.5" customHeight="1">
      <c r="A156" s="23" t="s">
        <v>3</v>
      </c>
      <c r="B156" s="3">
        <v>606</v>
      </c>
      <c r="C156" s="23" t="str">
        <f>IF(B156="","",VLOOKUP(B156,但馬男!$A:$C,2,FALSE))</f>
        <v>上垣    匠(1)</v>
      </c>
      <c r="D156" s="23" t="str">
        <f>IF(B156="","",VLOOKUP(B156,但馬男!$A:$D,3,FALSE))</f>
        <v>日　高</v>
      </c>
      <c r="E156" s="24">
        <v>8</v>
      </c>
      <c r="F156" s="73" t="s">
        <v>466</v>
      </c>
      <c r="G156" s="3"/>
      <c r="H156" s="34"/>
      <c r="I156" s="35"/>
      <c r="J156" s="34"/>
      <c r="K156" s="34"/>
      <c r="L156" s="34"/>
      <c r="M156" s="6"/>
    </row>
    <row r="157" spans="1:13" ht="20.25" customHeight="1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</row>
    <row r="158" spans="1:13" ht="20.2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spans="1:13" ht="21.75" customHeight="1">
      <c r="A159" s="79" t="s">
        <v>75</v>
      </c>
      <c r="B159" s="80"/>
      <c r="C159" s="81"/>
      <c r="D159" s="47"/>
      <c r="E159" s="9"/>
      <c r="F159" s="88" t="s">
        <v>56</v>
      </c>
      <c r="G159" s="88"/>
      <c r="H159" s="88"/>
      <c r="I159" s="88"/>
      <c r="J159" s="88"/>
      <c r="K159" s="88"/>
      <c r="L159" s="88"/>
      <c r="M159" s="88"/>
    </row>
    <row r="160" spans="1:13" ht="12" customHeight="1">
      <c r="A160" s="7"/>
      <c r="B160" s="4"/>
      <c r="C160" s="4"/>
      <c r="D160" s="4"/>
      <c r="E160" s="4"/>
      <c r="F160" s="4"/>
      <c r="G160" s="4"/>
      <c r="H160" s="7"/>
      <c r="I160" s="4"/>
      <c r="J160" s="4"/>
      <c r="K160" s="4"/>
      <c r="L160" s="4"/>
      <c r="M160" s="4"/>
    </row>
    <row r="161" spans="1:13" ht="16.5" customHeight="1">
      <c r="A161" s="89" t="s">
        <v>480</v>
      </c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</row>
    <row r="162" spans="1:13" ht="7.5" customHeight="1">
      <c r="A162" s="21"/>
      <c r="B162" s="4"/>
      <c r="C162" s="4"/>
      <c r="D162" s="4"/>
      <c r="E162" s="4"/>
      <c r="F162" s="4"/>
      <c r="G162" s="4"/>
      <c r="H162" s="21"/>
      <c r="I162" s="4"/>
      <c r="J162" s="4"/>
      <c r="K162" s="4"/>
      <c r="L162" s="4"/>
      <c r="M162" s="4"/>
    </row>
    <row r="163" spans="1:13" s="2" customFormat="1" ht="11.25" customHeight="1">
      <c r="A163" s="22" t="s">
        <v>7</v>
      </c>
      <c r="B163" s="32" t="s">
        <v>45</v>
      </c>
      <c r="C163" s="28" t="s">
        <v>27</v>
      </c>
      <c r="D163" s="22" t="s">
        <v>31</v>
      </c>
      <c r="E163" s="30" t="s">
        <v>28</v>
      </c>
      <c r="F163" s="29" t="s">
        <v>30</v>
      </c>
      <c r="G163" s="20"/>
      <c r="H163" s="22" t="s">
        <v>7</v>
      </c>
      <c r="I163" s="32" t="s">
        <v>20</v>
      </c>
      <c r="J163" s="28" t="s">
        <v>27</v>
      </c>
      <c r="K163" s="22" t="s">
        <v>31</v>
      </c>
      <c r="L163" s="30" t="s">
        <v>28</v>
      </c>
      <c r="M163" s="29" t="s">
        <v>30</v>
      </c>
    </row>
    <row r="164" spans="1:13" s="26" customFormat="1" ht="16.5" customHeight="1">
      <c r="A164" s="23" t="s">
        <v>24</v>
      </c>
      <c r="B164" s="3">
        <v>1167</v>
      </c>
      <c r="C164" s="23" t="str">
        <f>IF(B164="","",VLOOKUP(B164,但馬男!$A:$C,2,FALSE))</f>
        <v>安田玄一郎(2)</v>
      </c>
      <c r="D164" s="23" t="str">
        <f>IF(B164="","",VLOOKUP(B164,但馬男!$A:$D,3,FALSE))</f>
        <v>近大豊</v>
      </c>
      <c r="E164" s="24">
        <v>6</v>
      </c>
      <c r="F164" s="73" t="s">
        <v>471</v>
      </c>
      <c r="G164" s="3"/>
      <c r="H164" s="23" t="s">
        <v>94</v>
      </c>
      <c r="I164" s="3">
        <v>1449</v>
      </c>
      <c r="J164" s="23" t="str">
        <f>IF(I164="","",VLOOKUP(I164,但馬男!$A:$C,2,FALSE))</f>
        <v>楠田  大介(2)</v>
      </c>
      <c r="K164" s="23" t="str">
        <f>IF(I164="","",VLOOKUP(I164,但馬男!$A:$D,3,FALSE))</f>
        <v>浜　坂</v>
      </c>
      <c r="L164" s="24">
        <v>5</v>
      </c>
      <c r="M164" s="73" t="s">
        <v>476</v>
      </c>
    </row>
    <row r="165" spans="1:13" s="26" customFormat="1" ht="16.5" customHeight="1">
      <c r="A165" s="23" t="s">
        <v>25</v>
      </c>
      <c r="B165" s="3">
        <v>727</v>
      </c>
      <c r="C165" s="23" t="str">
        <f>IF(B165="","",VLOOKUP(B165,但馬男!$A:$C,2,FALSE))</f>
        <v>大島  凌平(2)</v>
      </c>
      <c r="D165" s="23" t="str">
        <f>IF(B165="","",VLOOKUP(B165,但馬男!$A:$D,3,FALSE))</f>
        <v>出　石</v>
      </c>
      <c r="E165" s="24">
        <v>9</v>
      </c>
      <c r="F165" s="73" t="s">
        <v>472</v>
      </c>
      <c r="G165" s="3"/>
      <c r="H165" s="23" t="s">
        <v>5</v>
      </c>
      <c r="I165" s="3">
        <v>214</v>
      </c>
      <c r="J165" s="23" t="str">
        <f>IF(I165="","",VLOOKUP(I165,但馬男!$A:$C,2,FALSE))</f>
        <v>西尾  聡太(2)</v>
      </c>
      <c r="K165" s="23" t="str">
        <f>IF(I165="","",VLOOKUP(I165,但馬男!$A:$D,3,FALSE))</f>
        <v>和田山</v>
      </c>
      <c r="L165" s="24">
        <v>8</v>
      </c>
      <c r="M165" s="73" t="s">
        <v>477</v>
      </c>
    </row>
    <row r="166" spans="1:13" s="26" customFormat="1" ht="16.5" customHeight="1">
      <c r="A166" s="23" t="s">
        <v>26</v>
      </c>
      <c r="B166" s="3">
        <v>1168</v>
      </c>
      <c r="C166" s="23" t="str">
        <f>IF(B166="","",VLOOKUP(B166,但馬男!$A:$C,2,FALSE))</f>
        <v>西澤  巧真(2)</v>
      </c>
      <c r="D166" s="23" t="str">
        <f>IF(B166="","",VLOOKUP(B166,但馬男!$A:$D,3,FALSE))</f>
        <v>近大豊</v>
      </c>
      <c r="E166" s="24">
        <v>7</v>
      </c>
      <c r="F166" s="73" t="s">
        <v>473</v>
      </c>
      <c r="G166" s="3"/>
      <c r="H166" s="23" t="s">
        <v>6</v>
      </c>
      <c r="I166" s="3">
        <v>1451</v>
      </c>
      <c r="J166" s="23" t="str">
        <f>IF(I166="","",VLOOKUP(I166,但馬男!$A:$C,2,FALSE))</f>
        <v>濟木  崇成(2)</v>
      </c>
      <c r="K166" s="23" t="str">
        <f>IF(I166="","",VLOOKUP(I166,但馬男!$A:$D,3,FALSE))</f>
        <v>浜　坂</v>
      </c>
      <c r="L166" s="24">
        <v>4</v>
      </c>
      <c r="M166" s="73" t="s">
        <v>478</v>
      </c>
    </row>
    <row r="167" spans="1:13" s="26" customFormat="1" ht="16.5" customHeight="1">
      <c r="A167" s="23" t="s">
        <v>2</v>
      </c>
      <c r="B167" s="3">
        <v>363</v>
      </c>
      <c r="C167" s="23" t="str">
        <f>IF(B167="","",VLOOKUP(B167,但馬男!$A:$C,2,FALSE))</f>
        <v>鷹野  一樹(2)</v>
      </c>
      <c r="D167" s="23" t="str">
        <f>IF(B167="","",VLOOKUP(B167,但馬男!$A:$D,3,FALSE))</f>
        <v>八　鹿</v>
      </c>
      <c r="E167" s="24">
        <v>2</v>
      </c>
      <c r="F167" s="73" t="s">
        <v>474</v>
      </c>
      <c r="G167" s="3"/>
      <c r="H167" s="23" t="s">
        <v>91</v>
      </c>
      <c r="I167" s="3">
        <v>357</v>
      </c>
      <c r="J167" s="23" t="str">
        <f>IF(I167="","",VLOOKUP(I167,但馬男!$A:$C,2,FALSE))</f>
        <v>沖田  侑樹(2)</v>
      </c>
      <c r="K167" s="23" t="str">
        <f>IF(I167="","",VLOOKUP(I167,但馬男!$A:$D,3,FALSE))</f>
        <v>八　鹿</v>
      </c>
      <c r="L167" s="24">
        <v>3</v>
      </c>
      <c r="M167" s="73" t="s">
        <v>479</v>
      </c>
    </row>
    <row r="168" spans="1:13" s="26" customFormat="1" ht="16.5" customHeight="1">
      <c r="A168" s="23" t="s">
        <v>93</v>
      </c>
      <c r="B168" s="3">
        <v>967</v>
      </c>
      <c r="C168" s="23" t="str">
        <f>IF(B168="","",VLOOKUP(B168,但馬男!$A:$C,2,FALSE))</f>
        <v>戸出  悠介(2)</v>
      </c>
      <c r="D168" s="23" t="str">
        <f>IF(B168="","",VLOOKUP(B168,但馬男!$A:$D,3,FALSE))</f>
        <v>豊　岡</v>
      </c>
      <c r="E168" s="24">
        <v>1</v>
      </c>
      <c r="F168" s="73" t="s">
        <v>475</v>
      </c>
      <c r="G168" s="3"/>
      <c r="H168" s="23" t="s">
        <v>92</v>
      </c>
      <c r="I168" s="3">
        <v>211</v>
      </c>
      <c r="J168" s="23" t="str">
        <f>IF(I168="","",VLOOKUP(I168,但馬男!$A:$C,2,FALSE))</f>
        <v>椿野  亮太(2)</v>
      </c>
      <c r="K168" s="23" t="str">
        <f>IF(I168="","",VLOOKUP(I168,但馬男!$A:$D,3,FALSE))</f>
        <v>和田山</v>
      </c>
      <c r="L168" s="24" t="s">
        <v>29</v>
      </c>
      <c r="M168" s="5" t="s">
        <v>55</v>
      </c>
    </row>
    <row r="169" spans="1:13" s="26" customFormat="1" ht="20.25" customHeight="1">
      <c r="A169" s="23"/>
      <c r="B169" s="3"/>
      <c r="C169" s="23"/>
      <c r="D169" s="23"/>
      <c r="E169" s="34"/>
      <c r="F169" s="6"/>
      <c r="G169" s="3"/>
      <c r="H169" s="23"/>
      <c r="I169" s="3"/>
      <c r="J169" s="23"/>
      <c r="K169" s="23"/>
      <c r="L169" s="34"/>
      <c r="M169" s="6"/>
    </row>
    <row r="170" spans="1:13" s="26" customFormat="1" ht="20.25" customHeight="1">
      <c r="A170" s="23"/>
      <c r="B170" s="3"/>
      <c r="C170" s="23"/>
      <c r="D170" s="23"/>
      <c r="E170" s="34"/>
      <c r="F170" s="6"/>
      <c r="G170" s="3"/>
      <c r="H170" s="23"/>
      <c r="I170" s="3"/>
      <c r="J170" s="23"/>
      <c r="K170" s="23"/>
      <c r="L170" s="34"/>
      <c r="M170" s="6"/>
    </row>
    <row r="171" spans="1:13" ht="22.5" customHeight="1">
      <c r="A171" s="79" t="s">
        <v>76</v>
      </c>
      <c r="B171" s="80"/>
      <c r="C171" s="81"/>
      <c r="D171" s="47"/>
      <c r="E171" s="17"/>
      <c r="F171" s="88" t="s">
        <v>63</v>
      </c>
      <c r="G171" s="88"/>
      <c r="H171" s="88"/>
      <c r="I171" s="88"/>
      <c r="J171" s="88"/>
      <c r="K171" s="88"/>
      <c r="L171" s="88"/>
      <c r="M171" s="88"/>
    </row>
    <row r="172" spans="1:13" ht="19.5" customHeight="1">
      <c r="A172" s="9"/>
      <c r="B172" s="9"/>
      <c r="C172" s="9"/>
      <c r="D172" s="9"/>
      <c r="E172" s="9"/>
      <c r="F172" s="4"/>
      <c r="G172" s="4"/>
    </row>
    <row r="173" spans="1:13" ht="16.5" customHeight="1">
      <c r="A173" s="91" t="s">
        <v>487</v>
      </c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</row>
    <row r="174" spans="1:13" ht="7.5" customHeight="1">
      <c r="A174" s="21"/>
      <c r="B174" s="4"/>
      <c r="C174" s="4"/>
      <c r="D174" s="4"/>
      <c r="E174" s="4"/>
      <c r="F174" s="4"/>
      <c r="G174" s="4"/>
      <c r="H174" s="21"/>
      <c r="I174" s="4"/>
      <c r="J174" s="4"/>
      <c r="K174" s="4"/>
      <c r="L174" s="4"/>
      <c r="M174" s="4"/>
    </row>
    <row r="175" spans="1:13" s="2" customFormat="1" ht="11.25" customHeight="1">
      <c r="A175" s="22" t="s">
        <v>7</v>
      </c>
      <c r="B175" s="32" t="s">
        <v>20</v>
      </c>
      <c r="C175" s="28" t="s">
        <v>27</v>
      </c>
      <c r="D175" s="22" t="s">
        <v>31</v>
      </c>
      <c r="E175" s="30" t="s">
        <v>28</v>
      </c>
      <c r="F175" s="29" t="s">
        <v>30</v>
      </c>
      <c r="G175" s="20"/>
      <c r="H175" s="22" t="s">
        <v>7</v>
      </c>
      <c r="I175" s="32" t="s">
        <v>20</v>
      </c>
      <c r="J175" s="28" t="s">
        <v>27</v>
      </c>
      <c r="K175" s="22" t="s">
        <v>31</v>
      </c>
      <c r="L175" s="30" t="s">
        <v>28</v>
      </c>
      <c r="M175" s="29" t="s">
        <v>30</v>
      </c>
    </row>
    <row r="176" spans="1:13" s="26" customFormat="1" ht="17.25" customHeight="1">
      <c r="A176" s="23" t="s">
        <v>0</v>
      </c>
      <c r="B176" s="3">
        <v>1080</v>
      </c>
      <c r="C176" s="23" t="str">
        <f>IF(B176="","",VLOOKUP(B176,但馬男!$A:$C,2,FALSE))</f>
        <v>田中聡一郎(1)</v>
      </c>
      <c r="D176" s="23" t="str">
        <f>IF(B176="","",VLOOKUP(B176,但馬男!$A:$D,3,FALSE))</f>
        <v>豊岡総</v>
      </c>
      <c r="E176" s="24">
        <v>8</v>
      </c>
      <c r="F176" s="73" t="s">
        <v>488</v>
      </c>
      <c r="G176" s="3"/>
      <c r="H176" s="23" t="s">
        <v>391</v>
      </c>
      <c r="I176" s="3">
        <v>369</v>
      </c>
      <c r="J176" s="23" t="str">
        <f>IF(I176="","",VLOOKUP(I176,但馬男!$A:$C,2,FALSE))</f>
        <v>藤原  瑛伍(1)</v>
      </c>
      <c r="K176" s="23" t="str">
        <f>IF(I176="","",VLOOKUP(I176,但馬男!$A:$D,3,FALSE))</f>
        <v>八　鹿</v>
      </c>
      <c r="L176" s="24">
        <v>3</v>
      </c>
      <c r="M176" s="73" t="s">
        <v>494</v>
      </c>
    </row>
    <row r="177" spans="1:13" s="26" customFormat="1" ht="17.25" customHeight="1">
      <c r="A177" s="23" t="s">
        <v>25</v>
      </c>
      <c r="B177" s="3">
        <v>1345</v>
      </c>
      <c r="C177" s="23" t="str">
        <f>IF(B177="","",VLOOKUP(B177,但馬男!$A:$C,2,FALSE))</f>
        <v>秦    伊吹(1)</v>
      </c>
      <c r="D177" s="23" t="str">
        <f>IF(B177="","",VLOOKUP(B177,但馬男!$A:$D,3,FALSE))</f>
        <v>香　住</v>
      </c>
      <c r="E177" s="24">
        <v>6</v>
      </c>
      <c r="F177" s="73" t="s">
        <v>489</v>
      </c>
      <c r="G177" s="3"/>
      <c r="H177" s="23" t="s">
        <v>6</v>
      </c>
      <c r="I177" s="3">
        <v>1182</v>
      </c>
      <c r="J177" s="23" t="str">
        <f>IF(I177="","",VLOOKUP(I177,但馬男!$A:$C,2,FALSE))</f>
        <v>野崎  友也(1)</v>
      </c>
      <c r="K177" s="23" t="str">
        <f>IF(I177="","",VLOOKUP(I177,但馬男!$A:$D,3,FALSE))</f>
        <v>近大豊</v>
      </c>
      <c r="L177" s="24">
        <v>5</v>
      </c>
      <c r="M177" s="73" t="s">
        <v>495</v>
      </c>
    </row>
    <row r="178" spans="1:13" s="26" customFormat="1" ht="17.25" customHeight="1">
      <c r="A178" s="23" t="s">
        <v>1</v>
      </c>
      <c r="B178" s="3">
        <v>606</v>
      </c>
      <c r="C178" s="23" t="str">
        <f>IF(B178="","",VLOOKUP(B178,但馬男!$A:$C,2,FALSE))</f>
        <v>上垣    匠(1)</v>
      </c>
      <c r="D178" s="23" t="str">
        <f>IF(B178="","",VLOOKUP(B178,但馬男!$A:$D,3,FALSE))</f>
        <v>日　高</v>
      </c>
      <c r="E178" s="24">
        <v>10</v>
      </c>
      <c r="F178" s="73" t="s">
        <v>490</v>
      </c>
      <c r="G178" s="3"/>
      <c r="H178" s="23" t="s">
        <v>91</v>
      </c>
      <c r="I178" s="3">
        <v>982</v>
      </c>
      <c r="J178" s="23" t="str">
        <f>IF(I178="","",VLOOKUP(I178,但馬男!$A:$C,2,FALSE))</f>
        <v>岩本  和樹(1)</v>
      </c>
      <c r="K178" s="23" t="str">
        <f>IF(I178="","",VLOOKUP(I178,但馬男!$A:$D,3,FALSE))</f>
        <v>豊　岡</v>
      </c>
      <c r="L178" s="24"/>
      <c r="M178" s="73" t="s">
        <v>55</v>
      </c>
    </row>
    <row r="179" spans="1:13" s="26" customFormat="1" ht="17.25" customHeight="1">
      <c r="A179" s="23" t="s">
        <v>2</v>
      </c>
      <c r="B179" s="3">
        <v>732</v>
      </c>
      <c r="C179" s="23" t="str">
        <f>IF(B179="","",VLOOKUP(B179,但馬男!$A:$C,2,FALSE))</f>
        <v>中尾  祐太(1)</v>
      </c>
      <c r="D179" s="23" t="str">
        <f>IF(B179="","",VLOOKUP(B179,但馬男!$A:$D,3,FALSE))</f>
        <v>出　石</v>
      </c>
      <c r="E179" s="24">
        <v>1</v>
      </c>
      <c r="F179" s="73" t="s">
        <v>491</v>
      </c>
      <c r="G179" s="3"/>
      <c r="H179" s="23" t="s">
        <v>392</v>
      </c>
      <c r="I179" s="3">
        <v>1078</v>
      </c>
      <c r="J179" s="23" t="str">
        <f>IF(I179="","",VLOOKUP(I179,但馬男!$A:$C,2,FALSE))</f>
        <v>渡邉隆太郎(1)</v>
      </c>
      <c r="K179" s="23" t="str">
        <f>IF(I179="","",VLOOKUP(I179,但馬男!$A:$D,3,FALSE))</f>
        <v>豊岡総</v>
      </c>
      <c r="L179" s="24">
        <v>9</v>
      </c>
      <c r="M179" s="73" t="s">
        <v>496</v>
      </c>
    </row>
    <row r="180" spans="1:13" s="26" customFormat="1" ht="17.25" customHeight="1">
      <c r="A180" s="23" t="s">
        <v>3</v>
      </c>
      <c r="B180" s="3">
        <v>984</v>
      </c>
      <c r="C180" s="23" t="str">
        <f>IF(B180="","",VLOOKUP(B180,但馬男!$A:$C,2,FALSE))</f>
        <v>村尾  奎弥(1)</v>
      </c>
      <c r="D180" s="23" t="str">
        <f>IF(B180="","",VLOOKUP(B180,但馬男!$A:$D,3,FALSE))</f>
        <v>豊　岡</v>
      </c>
      <c r="E180" s="24">
        <v>4</v>
      </c>
      <c r="F180" s="73" t="s">
        <v>492</v>
      </c>
      <c r="G180" s="3"/>
      <c r="H180" s="23" t="s">
        <v>393</v>
      </c>
      <c r="I180" s="3">
        <v>368</v>
      </c>
      <c r="J180" s="23" t="str">
        <f>IF(I180="","",VLOOKUP(I180,但馬男!$A:$C,2,FALSE))</f>
        <v>池田  大吾(1)</v>
      </c>
      <c r="K180" s="23" t="str">
        <f>IF(I180="","",VLOOKUP(I180,但馬男!$A:$D,3,FALSE))</f>
        <v>八　鹿</v>
      </c>
      <c r="L180" s="24">
        <v>2</v>
      </c>
      <c r="M180" s="73" t="s">
        <v>497</v>
      </c>
    </row>
    <row r="181" spans="1:13" s="26" customFormat="1" ht="17.25" customHeight="1">
      <c r="A181" s="23" t="s">
        <v>4</v>
      </c>
      <c r="B181" s="3">
        <v>733</v>
      </c>
      <c r="C181" s="23" t="str">
        <f>IF(B181="","",VLOOKUP(B181,但馬男!$A:$C,2,FALSE))</f>
        <v>西村  成貴(1)</v>
      </c>
      <c r="D181" s="23" t="str">
        <f>IF(B181="","",VLOOKUP(B181,但馬男!$A:$D,3,FALSE))</f>
        <v>出　石</v>
      </c>
      <c r="E181" s="24">
        <v>7</v>
      </c>
      <c r="F181" s="73" t="s">
        <v>493</v>
      </c>
      <c r="G181" s="3"/>
      <c r="H181" s="23"/>
      <c r="I181" s="3"/>
      <c r="J181" s="23"/>
      <c r="K181" s="23"/>
      <c r="L181" s="34"/>
      <c r="M181" s="6"/>
    </row>
    <row r="182" spans="1:13" s="26" customFormat="1" ht="19.5" customHeight="1">
      <c r="A182" s="23"/>
      <c r="B182" s="3"/>
      <c r="C182" s="23"/>
      <c r="D182" s="23"/>
      <c r="E182" s="34"/>
      <c r="F182" s="6"/>
      <c r="G182" s="3"/>
      <c r="H182" s="23"/>
      <c r="I182" s="3"/>
      <c r="J182" s="23"/>
      <c r="K182" s="23"/>
      <c r="L182" s="34"/>
      <c r="M182" s="6"/>
    </row>
    <row r="183" spans="1:13" s="26" customFormat="1" ht="19.5" customHeight="1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</row>
    <row r="184" spans="1:13" ht="22.5" customHeight="1">
      <c r="A184" s="79" t="s">
        <v>77</v>
      </c>
      <c r="B184" s="80"/>
      <c r="C184" s="81"/>
      <c r="D184" s="47"/>
      <c r="E184" s="17"/>
      <c r="F184" s="88" t="s">
        <v>63</v>
      </c>
      <c r="G184" s="88"/>
      <c r="H184" s="88"/>
      <c r="I184" s="88"/>
      <c r="J184" s="88"/>
      <c r="K184" s="88"/>
      <c r="L184" s="88"/>
      <c r="M184" s="88"/>
    </row>
    <row r="185" spans="1:13" ht="19.5" customHeight="1">
      <c r="A185" s="9"/>
      <c r="B185" s="9"/>
      <c r="C185" s="9"/>
      <c r="D185" s="9"/>
      <c r="E185" s="9"/>
      <c r="F185" s="4"/>
      <c r="G185" s="4"/>
    </row>
    <row r="186" spans="1:13" ht="16.5" customHeight="1">
      <c r="A186" s="91" t="s">
        <v>486</v>
      </c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</row>
    <row r="187" spans="1:13" ht="7.5" customHeight="1">
      <c r="A187" s="21"/>
      <c r="B187" s="4"/>
      <c r="C187" s="4"/>
      <c r="D187" s="4"/>
      <c r="E187" s="4"/>
      <c r="F187" s="4"/>
      <c r="G187" s="4"/>
      <c r="H187" s="21"/>
      <c r="I187" s="4"/>
      <c r="J187" s="4"/>
      <c r="K187" s="4"/>
      <c r="L187" s="4"/>
      <c r="M187" s="4"/>
    </row>
    <row r="188" spans="1:13" s="2" customFormat="1" ht="11.25" customHeight="1">
      <c r="A188" s="22" t="s">
        <v>7</v>
      </c>
      <c r="B188" s="32" t="s">
        <v>45</v>
      </c>
      <c r="C188" s="28" t="s">
        <v>27</v>
      </c>
      <c r="D188" s="22" t="s">
        <v>31</v>
      </c>
      <c r="E188" s="30" t="s">
        <v>28</v>
      </c>
      <c r="F188" s="29" t="s">
        <v>30</v>
      </c>
      <c r="G188" s="20"/>
      <c r="H188" s="22" t="s">
        <v>7</v>
      </c>
      <c r="I188" s="32" t="s">
        <v>20</v>
      </c>
      <c r="J188" s="28" t="s">
        <v>27</v>
      </c>
      <c r="K188" s="22" t="s">
        <v>31</v>
      </c>
      <c r="L188" s="30" t="s">
        <v>28</v>
      </c>
      <c r="M188" s="29" t="s">
        <v>30</v>
      </c>
    </row>
    <row r="189" spans="1:13" s="26" customFormat="1" ht="17.25" customHeight="1">
      <c r="A189" s="23" t="s">
        <v>24</v>
      </c>
      <c r="B189" s="3">
        <v>365</v>
      </c>
      <c r="C189" s="23" t="str">
        <f>IF(B189="","",VLOOKUP(B189,但馬男!$A:$C,2,FALSE))</f>
        <v>中山  諒太(2)</v>
      </c>
      <c r="D189" s="23" t="str">
        <f>IF(B189="","",VLOOKUP(B189,但馬男!$A:$D,3,FALSE))</f>
        <v>八　鹿</v>
      </c>
      <c r="E189" s="24">
        <v>4</v>
      </c>
      <c r="F189" s="73" t="s">
        <v>498</v>
      </c>
      <c r="G189" s="3"/>
      <c r="H189" s="23" t="s">
        <v>3</v>
      </c>
      <c r="I189" s="3">
        <v>1166</v>
      </c>
      <c r="J189" s="23" t="str">
        <f>IF(I189="","",VLOOKUP(I189,但馬男!$A:$C,2,FALSE))</f>
        <v>前田  裕紀(2)</v>
      </c>
      <c r="K189" s="23" t="str">
        <f>IF(I189="","",VLOOKUP(I189,但馬男!$A:$D,3,FALSE))</f>
        <v>近大豊</v>
      </c>
      <c r="L189" s="24">
        <v>1</v>
      </c>
      <c r="M189" s="73" t="s">
        <v>502</v>
      </c>
    </row>
    <row r="190" spans="1:13" s="26" customFormat="1" ht="17.25" customHeight="1">
      <c r="A190" s="23" t="s">
        <v>25</v>
      </c>
      <c r="B190" s="3">
        <v>967</v>
      </c>
      <c r="C190" s="23" t="str">
        <f>IF(B190="","",VLOOKUP(B190,但馬男!$A:$C,2,FALSE))</f>
        <v>戸出  悠介(2)</v>
      </c>
      <c r="D190" s="23" t="str">
        <f>IF(B190="","",VLOOKUP(B190,但馬男!$A:$D,3,FALSE))</f>
        <v>豊　岡</v>
      </c>
      <c r="E190" s="24">
        <v>3</v>
      </c>
      <c r="F190" s="73" t="s">
        <v>499</v>
      </c>
      <c r="G190" s="3"/>
      <c r="H190" s="23" t="s">
        <v>4</v>
      </c>
      <c r="I190" s="3">
        <v>726</v>
      </c>
      <c r="J190" s="23" t="str">
        <f>IF(I190="","",VLOOKUP(I190,但馬男!$A:$C,2,FALSE))</f>
        <v>古田  晶大(2)</v>
      </c>
      <c r="K190" s="23" t="str">
        <f>IF(I190="","",VLOOKUP(I190,但馬男!$A:$D,3,FALSE))</f>
        <v>出　石</v>
      </c>
      <c r="L190" s="24">
        <v>2</v>
      </c>
      <c r="M190" s="73" t="s">
        <v>503</v>
      </c>
    </row>
    <row r="191" spans="1:13" s="26" customFormat="1" ht="17.25" customHeight="1">
      <c r="A191" s="23" t="s">
        <v>95</v>
      </c>
      <c r="B191" s="3">
        <v>1451</v>
      </c>
      <c r="C191" s="23" t="str">
        <f>IF(B191="","",VLOOKUP(B191,但馬男!$A:$C,2,FALSE))</f>
        <v>濟木  崇成(2)</v>
      </c>
      <c r="D191" s="23" t="str">
        <f>IF(B191="","",VLOOKUP(B191,但馬男!$A:$D,3,FALSE))</f>
        <v>浜　坂</v>
      </c>
      <c r="E191" s="24">
        <v>5</v>
      </c>
      <c r="F191" s="73" t="s">
        <v>500</v>
      </c>
      <c r="G191" s="3"/>
      <c r="H191" s="23" t="s">
        <v>5</v>
      </c>
      <c r="I191" s="3">
        <v>1167</v>
      </c>
      <c r="J191" s="23" t="str">
        <f>IF(I191="","",VLOOKUP(I191,但馬男!$A:$C,2,FALSE))</f>
        <v>安田玄一郎(2)</v>
      </c>
      <c r="K191" s="23" t="str">
        <f>IF(I191="","",VLOOKUP(I191,但馬男!$A:$D,3,FALSE))</f>
        <v>近大豊</v>
      </c>
      <c r="L191" s="24">
        <v>8</v>
      </c>
      <c r="M191" s="73" t="s">
        <v>504</v>
      </c>
    </row>
    <row r="192" spans="1:13" s="26" customFormat="1" ht="17.25" customHeight="1">
      <c r="A192" s="23" t="s">
        <v>2</v>
      </c>
      <c r="B192" s="3">
        <v>366</v>
      </c>
      <c r="C192" s="23" t="str">
        <f>IF(B192="","",VLOOKUP(B192,但馬男!$A:$C,2,FALSE))</f>
        <v>世登  晨介(2)</v>
      </c>
      <c r="D192" s="23" t="str">
        <f>IF(B192="","",VLOOKUP(B192,但馬男!$A:$D,3,FALSE))</f>
        <v>八　鹿</v>
      </c>
      <c r="E192" s="24">
        <v>6</v>
      </c>
      <c r="F192" s="73" t="s">
        <v>501</v>
      </c>
      <c r="G192" s="3"/>
      <c r="H192" s="23" t="s">
        <v>394</v>
      </c>
      <c r="I192" s="3">
        <v>1081</v>
      </c>
      <c r="J192" s="23" t="str">
        <f>IF(I192="","",VLOOKUP(I192,但馬男!$A:$C,2,FALSE))</f>
        <v>松本  大河(2)</v>
      </c>
      <c r="K192" s="23" t="str">
        <f>IF(I192="","",VLOOKUP(I192,但馬男!$A:$D,3,FALSE))</f>
        <v>豊岡総</v>
      </c>
      <c r="L192" s="24">
        <v>7</v>
      </c>
      <c r="M192" s="73" t="s">
        <v>505</v>
      </c>
    </row>
    <row r="193" spans="1:13" s="26" customFormat="1" ht="19.5" customHeight="1"/>
    <row r="194" spans="1:13" ht="22.5" customHeight="1">
      <c r="A194" s="79" t="s">
        <v>78</v>
      </c>
      <c r="B194" s="80"/>
      <c r="C194" s="81"/>
      <c r="D194" s="47"/>
      <c r="E194" s="17"/>
      <c r="F194" s="102" t="s">
        <v>22</v>
      </c>
      <c r="G194" s="102"/>
      <c r="H194" s="102"/>
      <c r="I194" s="102"/>
      <c r="J194" s="102"/>
      <c r="K194" s="102"/>
      <c r="L194" s="102"/>
      <c r="M194" s="102"/>
    </row>
    <row r="195" spans="1:13" ht="18.75" customHeight="1">
      <c r="A195" s="18"/>
      <c r="B195" s="18"/>
      <c r="C195" s="18"/>
      <c r="D195" s="4"/>
      <c r="E195" s="4"/>
      <c r="F195" s="51"/>
      <c r="G195" s="51"/>
      <c r="H195" s="51"/>
      <c r="I195" s="51"/>
      <c r="J195" s="51"/>
      <c r="K195" s="51"/>
      <c r="L195" s="51"/>
      <c r="M195" s="51"/>
    </row>
    <row r="196" spans="1:13" ht="16.5" customHeight="1">
      <c r="A196" s="87" t="s">
        <v>435</v>
      </c>
      <c r="B196" s="87"/>
      <c r="C196" s="87"/>
      <c r="D196" s="87"/>
      <c r="E196" s="87"/>
      <c r="F196" s="87"/>
      <c r="G196" s="58"/>
      <c r="H196" s="58"/>
      <c r="I196" s="58"/>
      <c r="J196" s="58"/>
      <c r="K196" s="58"/>
      <c r="L196" s="58"/>
      <c r="M196" s="58"/>
    </row>
    <row r="197" spans="1:13" ht="7.5" customHeight="1">
      <c r="A197" s="3"/>
      <c r="B197" s="4"/>
      <c r="C197" s="4"/>
      <c r="D197" s="8"/>
      <c r="E197" s="4"/>
      <c r="F197" s="4"/>
      <c r="G197" s="4"/>
    </row>
    <row r="198" spans="1:13" s="36" customFormat="1" ht="11.25" customHeight="1">
      <c r="A198" s="22" t="s">
        <v>49</v>
      </c>
      <c r="B198" s="32" t="s">
        <v>45</v>
      </c>
      <c r="C198" s="28" t="s">
        <v>46</v>
      </c>
      <c r="D198" s="22" t="s">
        <v>31</v>
      </c>
      <c r="E198" s="30" t="s">
        <v>28</v>
      </c>
      <c r="F198" s="29" t="s">
        <v>30</v>
      </c>
      <c r="G198" s="20"/>
    </row>
    <row r="199" spans="1:13" s="26" customFormat="1" ht="18" customHeight="1">
      <c r="A199" s="23" t="s">
        <v>399</v>
      </c>
      <c r="B199" s="3">
        <v>1348</v>
      </c>
      <c r="C199" s="23" t="str">
        <f>IF(B199="","",VLOOKUP(B199,但馬男!$A:$C,2,FALSE))</f>
        <v>石津  陽基(1)</v>
      </c>
      <c r="D199" s="23" t="str">
        <f>IF(B199="","",VLOOKUP(B199,但馬男!$A:$D,3,FALSE))</f>
        <v>香　住</v>
      </c>
      <c r="E199" s="24">
        <v>1</v>
      </c>
      <c r="F199" s="73" t="s">
        <v>436</v>
      </c>
      <c r="G199" s="3"/>
    </row>
    <row r="200" spans="1:13" s="26" customFormat="1" ht="19.5" customHeight="1">
      <c r="A200" s="23"/>
      <c r="B200" s="3"/>
      <c r="C200" s="23"/>
      <c r="D200" s="23"/>
      <c r="E200" s="34"/>
      <c r="F200" s="6"/>
      <c r="G200" s="3"/>
      <c r="H200" s="23"/>
      <c r="I200" s="3"/>
      <c r="J200" s="23"/>
      <c r="K200" s="23"/>
      <c r="L200" s="34"/>
      <c r="M200" s="6"/>
    </row>
    <row r="201" spans="1:13" s="26" customFormat="1" ht="19.5" customHeight="1">
      <c r="A201" s="23"/>
      <c r="B201" s="3"/>
      <c r="C201" s="23"/>
      <c r="D201" s="23"/>
      <c r="E201" s="34"/>
      <c r="F201" s="6"/>
      <c r="G201" s="3"/>
      <c r="H201" s="23"/>
      <c r="I201" s="3"/>
      <c r="J201" s="23"/>
      <c r="K201" s="23"/>
      <c r="L201" s="34"/>
      <c r="M201" s="6"/>
    </row>
    <row r="202" spans="1:13" s="26" customFormat="1" ht="23.25" customHeight="1">
      <c r="A202" s="79" t="s">
        <v>79</v>
      </c>
      <c r="B202" s="80"/>
      <c r="C202" s="81"/>
      <c r="D202" s="23"/>
      <c r="E202" s="34"/>
      <c r="F202" s="102" t="s">
        <v>22</v>
      </c>
      <c r="G202" s="102"/>
      <c r="H202" s="102"/>
      <c r="I202" s="102"/>
      <c r="J202" s="102"/>
      <c r="K202" s="102"/>
      <c r="L202" s="102"/>
      <c r="M202" s="102"/>
    </row>
    <row r="203" spans="1:13" ht="19.5" customHeight="1">
      <c r="A203" s="18"/>
      <c r="B203" s="18"/>
      <c r="C203" s="18"/>
      <c r="D203" s="4"/>
      <c r="E203" s="4"/>
      <c r="F203" s="51"/>
      <c r="G203" s="51"/>
      <c r="H203" s="51"/>
      <c r="I203" s="51"/>
      <c r="J203" s="51"/>
      <c r="K203" s="51"/>
      <c r="L203" s="51"/>
      <c r="M203" s="51"/>
    </row>
    <row r="204" spans="1:13" ht="16.5" customHeight="1">
      <c r="A204" s="87" t="s">
        <v>435</v>
      </c>
      <c r="B204" s="87"/>
      <c r="C204" s="87"/>
      <c r="D204" s="87"/>
      <c r="E204" s="87"/>
      <c r="F204" s="87"/>
      <c r="G204" s="58"/>
      <c r="H204" s="58"/>
      <c r="I204" s="58"/>
      <c r="J204" s="58"/>
      <c r="K204" s="58"/>
      <c r="L204" s="58"/>
      <c r="M204" s="58"/>
    </row>
    <row r="205" spans="1:13" ht="7.5" customHeight="1">
      <c r="A205" s="3"/>
      <c r="B205" s="4"/>
      <c r="C205" s="4"/>
      <c r="D205" s="64"/>
      <c r="E205" s="4"/>
      <c r="F205" s="4"/>
      <c r="G205" s="4"/>
    </row>
    <row r="206" spans="1:13" s="36" customFormat="1" ht="11.25" customHeight="1">
      <c r="A206" s="22" t="s">
        <v>7</v>
      </c>
      <c r="B206" s="32" t="s">
        <v>20</v>
      </c>
      <c r="C206" s="28" t="s">
        <v>46</v>
      </c>
      <c r="D206" s="22" t="s">
        <v>31</v>
      </c>
      <c r="E206" s="30" t="s">
        <v>28</v>
      </c>
      <c r="F206" s="65" t="s">
        <v>30</v>
      </c>
      <c r="G206" s="20"/>
    </row>
    <row r="207" spans="1:13" s="26" customFormat="1" ht="18" customHeight="1">
      <c r="A207" s="23" t="s">
        <v>4</v>
      </c>
      <c r="B207" s="3">
        <v>966</v>
      </c>
      <c r="C207" s="23" t="str">
        <f>IF(B207="","",VLOOKUP(B207,但馬男!$A:$C,2,FALSE))</f>
        <v>駒居  孝章(2)</v>
      </c>
      <c r="D207" s="23" t="str">
        <f>IF(B207="","",VLOOKUP(B207,但馬男!$A:$D,3,FALSE))</f>
        <v>豊　岡</v>
      </c>
      <c r="E207" s="24">
        <v>1</v>
      </c>
      <c r="F207" s="73" t="s">
        <v>437</v>
      </c>
      <c r="G207" s="3"/>
    </row>
    <row r="208" spans="1:13" s="26" customFormat="1" ht="19.5" customHeight="1">
      <c r="A208" s="23"/>
      <c r="B208" s="3"/>
      <c r="C208" s="23"/>
      <c r="D208" s="23"/>
      <c r="E208" s="34"/>
      <c r="F208" s="6"/>
      <c r="G208" s="3"/>
      <c r="H208" s="23"/>
      <c r="I208" s="3"/>
      <c r="J208" s="23"/>
      <c r="K208" s="23"/>
      <c r="L208" s="34"/>
      <c r="M208" s="6"/>
    </row>
    <row r="209" spans="1:13" ht="22.5" customHeight="1">
      <c r="A209" s="79" t="s">
        <v>80</v>
      </c>
      <c r="B209" s="80"/>
      <c r="C209" s="81"/>
      <c r="D209" s="47"/>
      <c r="E209" s="9"/>
      <c r="F209" s="88" t="s">
        <v>104</v>
      </c>
      <c r="G209" s="88"/>
      <c r="H209" s="88"/>
      <c r="I209" s="88"/>
      <c r="J209" s="88"/>
      <c r="K209" s="88"/>
      <c r="L209" s="88"/>
      <c r="M209" s="88"/>
    </row>
    <row r="210" spans="1:13" ht="19.5" customHeight="1">
      <c r="A210" s="9"/>
      <c r="B210" s="9"/>
      <c r="C210" s="9"/>
      <c r="D210" s="9"/>
      <c r="E210" s="9"/>
      <c r="F210" s="88" t="s">
        <v>57</v>
      </c>
      <c r="G210" s="88"/>
      <c r="H210" s="88"/>
      <c r="I210" s="88"/>
      <c r="J210" s="88"/>
      <c r="K210" s="88"/>
      <c r="L210" s="88"/>
      <c r="M210" s="88"/>
    </row>
    <row r="211" spans="1:13" ht="19.5" customHeight="1">
      <c r="A211" s="9"/>
      <c r="B211" s="9"/>
      <c r="C211" s="9"/>
      <c r="D211" s="9"/>
      <c r="E211" s="9"/>
      <c r="F211" s="4"/>
      <c r="G211" s="4"/>
    </row>
    <row r="212" spans="1:13" ht="16.5" customHeight="1">
      <c r="A212" s="90" t="s">
        <v>9</v>
      </c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</row>
    <row r="213" spans="1:13" ht="7.5" customHeight="1">
      <c r="A213" s="21"/>
      <c r="B213" s="4"/>
      <c r="C213" s="4"/>
      <c r="D213" s="4"/>
      <c r="E213" s="4"/>
      <c r="F213" s="4"/>
      <c r="G213" s="4"/>
      <c r="H213" s="21"/>
      <c r="I213" s="4"/>
      <c r="J213" s="4"/>
      <c r="K213" s="4"/>
      <c r="L213" s="4"/>
      <c r="M213" s="4"/>
    </row>
    <row r="214" spans="1:13" s="2" customFormat="1" ht="11.25" customHeight="1">
      <c r="A214" s="22" t="s">
        <v>7</v>
      </c>
      <c r="B214" s="32" t="s">
        <v>20</v>
      </c>
      <c r="C214" s="28" t="s">
        <v>27</v>
      </c>
      <c r="D214" s="22" t="s">
        <v>31</v>
      </c>
      <c r="E214" s="30" t="s">
        <v>28</v>
      </c>
      <c r="F214" s="65" t="s">
        <v>30</v>
      </c>
      <c r="G214" s="20"/>
      <c r="H214" s="22" t="s">
        <v>7</v>
      </c>
      <c r="I214" s="32" t="s">
        <v>20</v>
      </c>
      <c r="J214" s="28" t="s">
        <v>27</v>
      </c>
      <c r="K214" s="22" t="s">
        <v>31</v>
      </c>
      <c r="L214" s="30" t="s">
        <v>28</v>
      </c>
      <c r="M214" s="65" t="s">
        <v>30</v>
      </c>
    </row>
    <row r="215" spans="1:13" s="26" customFormat="1" ht="17.25" customHeight="1">
      <c r="A215" s="23" t="s">
        <v>1</v>
      </c>
      <c r="B215" s="3">
        <v>1347</v>
      </c>
      <c r="C215" s="23" t="str">
        <f>IF(B215="","",VLOOKUP(B215,但馬男!$A:$C,2,FALSE))</f>
        <v>北村  嘉洋(1)</v>
      </c>
      <c r="D215" s="23" t="str">
        <f>IF(B215="","",VLOOKUP(B215,但馬男!$A:$D,3,FALSE))</f>
        <v>香　住</v>
      </c>
      <c r="E215" s="24">
        <v>2</v>
      </c>
      <c r="F215" s="73" t="s">
        <v>522</v>
      </c>
      <c r="G215" s="3"/>
      <c r="H215" s="23" t="s">
        <v>4</v>
      </c>
      <c r="I215" s="3">
        <v>1074</v>
      </c>
      <c r="J215" s="23" t="str">
        <f>IF(I215="","",VLOOKUP(I215,但馬男!$A:$C,2,FALSE))</f>
        <v>前田  脩佑(1)</v>
      </c>
      <c r="K215" s="23" t="str">
        <f>IF(I215="","",VLOOKUP(I215,但馬男!$A:$D,3,FALSE))</f>
        <v>豊岡総</v>
      </c>
      <c r="L215" s="24">
        <v>1</v>
      </c>
      <c r="M215" s="73" t="s">
        <v>525</v>
      </c>
    </row>
    <row r="216" spans="1:13" s="26" customFormat="1" ht="17.25" customHeight="1">
      <c r="A216" s="23" t="s">
        <v>2</v>
      </c>
      <c r="B216" s="3">
        <v>1076</v>
      </c>
      <c r="C216" s="23" t="str">
        <f>IF(B216="","",VLOOKUP(B216,但馬男!$A:$C,2,FALSE))</f>
        <v>太田    誠(1)</v>
      </c>
      <c r="D216" s="23" t="str">
        <f>IF(B216="","",VLOOKUP(B216,但馬男!$A:$D,3,FALSE))</f>
        <v>豊岡総</v>
      </c>
      <c r="E216" s="24">
        <v>5</v>
      </c>
      <c r="F216" s="73" t="s">
        <v>523</v>
      </c>
      <c r="G216" s="3"/>
      <c r="H216" s="23" t="s">
        <v>5</v>
      </c>
      <c r="I216" s="3">
        <v>1179</v>
      </c>
      <c r="J216" s="23" t="str">
        <f>IF(I216="","",VLOOKUP(I216,但馬男!$A:$C,2,FALSE))</f>
        <v>宮垣    明(1)</v>
      </c>
      <c r="K216" s="23" t="str">
        <f>IF(I216="","",VLOOKUP(I216,但馬男!$A:$D,3,FALSE))</f>
        <v>近大豊</v>
      </c>
      <c r="L216" s="24">
        <v>3</v>
      </c>
      <c r="M216" s="73" t="s">
        <v>526</v>
      </c>
    </row>
    <row r="217" spans="1:13" s="26" customFormat="1" ht="17.25" customHeight="1">
      <c r="A217" s="23" t="s">
        <v>3</v>
      </c>
      <c r="B217" s="3">
        <v>1343</v>
      </c>
      <c r="C217" s="23" t="str">
        <f>IF(B217="","",VLOOKUP(B217,但馬男!$A:$C,2,FALSE))</f>
        <v>宇田  翔太(1)</v>
      </c>
      <c r="D217" s="23" t="str">
        <f>IF(B217="","",VLOOKUP(B217,但馬男!$A:$D,3,FALSE))</f>
        <v>香　住</v>
      </c>
      <c r="E217" s="55">
        <v>4</v>
      </c>
      <c r="F217" s="74" t="s">
        <v>524</v>
      </c>
      <c r="G217" s="3"/>
      <c r="H217" s="34"/>
      <c r="I217" s="35"/>
      <c r="J217" s="34"/>
      <c r="K217" s="34"/>
      <c r="L217" s="34"/>
      <c r="M217" s="69"/>
    </row>
    <row r="218" spans="1:13" ht="19.5" customHeight="1">
      <c r="G218" s="4"/>
      <c r="H218" s="23"/>
      <c r="I218" s="3"/>
      <c r="J218" s="23"/>
      <c r="K218" s="23"/>
      <c r="L218" s="34"/>
      <c r="M218" s="6"/>
    </row>
    <row r="219" spans="1:13" ht="19.5" customHeight="1">
      <c r="A219" s="23"/>
      <c r="B219" s="3"/>
      <c r="C219" s="23"/>
      <c r="D219" s="23"/>
      <c r="E219" s="34"/>
      <c r="F219" s="6"/>
      <c r="G219" s="4"/>
      <c r="H219" s="23"/>
      <c r="I219" s="3"/>
      <c r="J219" s="23"/>
      <c r="K219" s="23"/>
      <c r="L219" s="34"/>
      <c r="M219" s="6"/>
    </row>
    <row r="220" spans="1:13" ht="22.5" customHeight="1">
      <c r="A220" s="79" t="s">
        <v>81</v>
      </c>
      <c r="B220" s="80"/>
      <c r="C220" s="81"/>
      <c r="D220" s="47"/>
      <c r="E220" s="9"/>
      <c r="F220" s="88" t="s">
        <v>104</v>
      </c>
      <c r="G220" s="88"/>
      <c r="H220" s="88"/>
      <c r="I220" s="88"/>
      <c r="J220" s="88"/>
      <c r="K220" s="88"/>
      <c r="L220" s="88"/>
      <c r="M220" s="88"/>
    </row>
    <row r="221" spans="1:13" ht="13.5" customHeight="1">
      <c r="A221" s="9"/>
      <c r="B221" s="9"/>
      <c r="C221" s="9"/>
      <c r="D221" s="9"/>
      <c r="E221" s="9"/>
      <c r="F221" s="88" t="s">
        <v>57</v>
      </c>
      <c r="G221" s="88"/>
      <c r="H221" s="88"/>
      <c r="I221" s="88"/>
      <c r="J221" s="88"/>
      <c r="K221" s="88"/>
      <c r="L221" s="88"/>
      <c r="M221" s="88"/>
    </row>
    <row r="222" spans="1:13" ht="16.5" customHeight="1">
      <c r="A222" s="9"/>
      <c r="B222" s="9"/>
      <c r="C222" s="9"/>
      <c r="D222" s="9"/>
      <c r="E222" s="9"/>
      <c r="F222" s="4"/>
      <c r="G222" s="4"/>
    </row>
    <row r="223" spans="1:13" ht="16.5" customHeight="1">
      <c r="A223" s="90" t="s">
        <v>9</v>
      </c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</row>
    <row r="224" spans="1:13" ht="7.5" customHeight="1">
      <c r="A224" s="21"/>
      <c r="B224" s="4"/>
      <c r="C224" s="4"/>
      <c r="D224" s="4"/>
      <c r="E224" s="4"/>
      <c r="F224" s="4"/>
      <c r="G224" s="4"/>
      <c r="H224" s="21"/>
      <c r="I224" s="4"/>
      <c r="J224" s="4"/>
      <c r="K224" s="4"/>
      <c r="L224" s="4"/>
      <c r="M224" s="4"/>
    </row>
    <row r="225" spans="1:13" s="2" customFormat="1" ht="11.25" customHeight="1">
      <c r="A225" s="22" t="s">
        <v>7</v>
      </c>
      <c r="B225" s="32" t="s">
        <v>20</v>
      </c>
      <c r="C225" s="28" t="s">
        <v>27</v>
      </c>
      <c r="D225" s="22" t="s">
        <v>31</v>
      </c>
      <c r="E225" s="30" t="s">
        <v>28</v>
      </c>
      <c r="F225" s="65" t="s">
        <v>30</v>
      </c>
      <c r="G225" s="20"/>
      <c r="H225" s="22" t="s">
        <v>7</v>
      </c>
      <c r="I225" s="32" t="s">
        <v>20</v>
      </c>
      <c r="J225" s="28" t="s">
        <v>27</v>
      </c>
      <c r="K225" s="22" t="s">
        <v>31</v>
      </c>
      <c r="L225" s="30" t="s">
        <v>28</v>
      </c>
      <c r="M225" s="65" t="s">
        <v>30</v>
      </c>
    </row>
    <row r="226" spans="1:13" s="26" customFormat="1" ht="17.25" customHeight="1">
      <c r="A226" s="23" t="s">
        <v>1</v>
      </c>
      <c r="B226" s="3">
        <v>966</v>
      </c>
      <c r="C226" s="23" t="str">
        <f>IF(B226="","",VLOOKUP(B226,但馬男!$A:$C,2,FALSE))</f>
        <v>駒居  孝章(2)</v>
      </c>
      <c r="D226" s="23" t="str">
        <f>IF(B226="","",VLOOKUP(B226,但馬男!$A:$D,3,FALSE))</f>
        <v>豊　岡</v>
      </c>
      <c r="E226" s="24">
        <v>4</v>
      </c>
      <c r="F226" s="73" t="s">
        <v>527</v>
      </c>
      <c r="G226" s="3"/>
      <c r="H226" s="23" t="s">
        <v>4</v>
      </c>
      <c r="I226" s="3">
        <v>976</v>
      </c>
      <c r="J226" s="23" t="str">
        <f>IF(I226="","",VLOOKUP(I226,但馬男!$A:$C,2,FALSE))</f>
        <v>立脇    岬(2)</v>
      </c>
      <c r="K226" s="23" t="str">
        <f>IF(I226="","",VLOOKUP(I226,但馬男!$A:$D,3,FALSE))</f>
        <v>豊　岡</v>
      </c>
      <c r="L226" s="24">
        <v>2</v>
      </c>
      <c r="M226" s="73" t="s">
        <v>529</v>
      </c>
    </row>
    <row r="227" spans="1:13" s="26" customFormat="1" ht="17.25" customHeight="1">
      <c r="A227" s="23" t="s">
        <v>2</v>
      </c>
      <c r="B227" s="3">
        <v>1333</v>
      </c>
      <c r="C227" s="23" t="str">
        <f>IF(B227="","",VLOOKUP(B227,但馬男!$A:$C,2,FALSE))</f>
        <v>小西  夕輝(2)</v>
      </c>
      <c r="D227" s="23" t="str">
        <f>IF(B227="","",VLOOKUP(B227,但馬男!$A:$D,3,FALSE))</f>
        <v>香　住</v>
      </c>
      <c r="E227" s="24">
        <v>3</v>
      </c>
      <c r="F227" s="73" t="s">
        <v>528</v>
      </c>
      <c r="G227" s="3"/>
      <c r="H227" s="23" t="s">
        <v>5</v>
      </c>
      <c r="I227" s="3">
        <v>604</v>
      </c>
      <c r="J227" s="23" t="str">
        <f>IF(I227="","",VLOOKUP(I227,但馬男!$A:$C,2,FALSE))</f>
        <v>尾上  智洋(2)</v>
      </c>
      <c r="K227" s="23" t="str">
        <f>IF(I227="","",VLOOKUP(I227,但馬男!$A:$D,3,FALSE))</f>
        <v>日　高</v>
      </c>
      <c r="L227" s="24">
        <v>5</v>
      </c>
      <c r="M227" s="73" t="s">
        <v>530</v>
      </c>
    </row>
    <row r="228" spans="1:13" s="26" customFormat="1" ht="17.25" customHeight="1">
      <c r="A228" s="23" t="s">
        <v>3</v>
      </c>
      <c r="B228" s="3">
        <v>359</v>
      </c>
      <c r="C228" s="23" t="str">
        <f>IF(B228="","",VLOOKUP(B228,但馬男!$A:$C,2,FALSE))</f>
        <v>藤原  聖矢(2)</v>
      </c>
      <c r="D228" s="23" t="str">
        <f>IF(B228="","",VLOOKUP(B228,但馬男!$A:$D,3,FALSE))</f>
        <v>八　鹿</v>
      </c>
      <c r="E228" s="55">
        <v>1</v>
      </c>
      <c r="F228" s="74" t="s">
        <v>521</v>
      </c>
      <c r="G228" s="3"/>
      <c r="H228" s="34"/>
      <c r="I228" s="35"/>
      <c r="J228" s="34"/>
      <c r="K228" s="34"/>
      <c r="L228" s="34"/>
      <c r="M228" s="6"/>
    </row>
    <row r="229" spans="1:13" ht="17.25" customHeight="1">
      <c r="G229" s="4"/>
      <c r="H229" s="23"/>
      <c r="I229" s="3"/>
      <c r="J229" s="23"/>
      <c r="K229" s="23"/>
      <c r="L229" s="34"/>
      <c r="M229" s="6"/>
    </row>
    <row r="230" spans="1:13" s="26" customFormat="1" ht="17.25" customHeight="1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</row>
    <row r="231" spans="1:13" ht="22.5" customHeight="1">
      <c r="A231" s="79" t="s">
        <v>82</v>
      </c>
      <c r="B231" s="80"/>
      <c r="C231" s="80"/>
      <c r="D231" s="81"/>
      <c r="E231" s="47"/>
      <c r="F231" s="88" t="s">
        <v>58</v>
      </c>
      <c r="G231" s="88"/>
      <c r="H231" s="88"/>
      <c r="I231" s="88"/>
      <c r="J231" s="88"/>
      <c r="K231" s="88"/>
      <c r="L231" s="88"/>
      <c r="M231" s="88"/>
    </row>
    <row r="232" spans="1:13" ht="13.5" customHeight="1">
      <c r="A232" s="18"/>
      <c r="B232" s="49" t="s">
        <v>89</v>
      </c>
      <c r="G232" s="49"/>
      <c r="H232" s="49"/>
      <c r="I232" s="49"/>
      <c r="J232" s="49"/>
      <c r="K232" s="49"/>
      <c r="L232" s="49"/>
      <c r="M232" s="49"/>
    </row>
    <row r="233" spans="1:13" ht="13.5" customHeight="1">
      <c r="A233" s="18"/>
      <c r="J233" s="19"/>
      <c r="K233" s="19"/>
      <c r="L233" s="19"/>
      <c r="M233" s="19"/>
    </row>
    <row r="234" spans="1:13" ht="16.5" customHeight="1">
      <c r="A234" s="91" t="s">
        <v>482</v>
      </c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</row>
    <row r="235" spans="1:13" ht="7.5" customHeight="1">
      <c r="A235" s="21"/>
      <c r="B235" s="4"/>
      <c r="C235" s="4"/>
      <c r="D235" s="4"/>
      <c r="E235" s="4"/>
      <c r="F235" s="4"/>
      <c r="G235" s="4"/>
      <c r="H235" s="21"/>
      <c r="I235" s="4"/>
      <c r="J235" s="4"/>
      <c r="K235" s="4"/>
      <c r="L235" s="4"/>
      <c r="M235" s="4"/>
    </row>
    <row r="236" spans="1:13" s="2" customFormat="1" ht="11.25" customHeight="1">
      <c r="A236" s="22" t="s">
        <v>7</v>
      </c>
      <c r="B236" s="32" t="s">
        <v>45</v>
      </c>
      <c r="C236" s="28" t="s">
        <v>27</v>
      </c>
      <c r="D236" s="22" t="s">
        <v>31</v>
      </c>
      <c r="E236" s="30" t="s">
        <v>28</v>
      </c>
      <c r="F236" s="29" t="s">
        <v>30</v>
      </c>
      <c r="G236" s="20"/>
      <c r="H236" s="22" t="s">
        <v>7</v>
      </c>
      <c r="I236" s="32" t="s">
        <v>20</v>
      </c>
      <c r="J236" s="28" t="s">
        <v>27</v>
      </c>
      <c r="K236" s="22" t="s">
        <v>31</v>
      </c>
      <c r="L236" s="30" t="s">
        <v>28</v>
      </c>
      <c r="M236" s="29" t="s">
        <v>30</v>
      </c>
    </row>
    <row r="237" spans="1:13" s="26" customFormat="1" ht="17.25" customHeight="1">
      <c r="A237" s="23" t="s">
        <v>24</v>
      </c>
      <c r="B237" s="3">
        <v>982</v>
      </c>
      <c r="C237" s="23" t="str">
        <f>IF(B237="","",VLOOKUP(B237,但馬男!$A:$C,2,FALSE))</f>
        <v>岩本  和樹(1)</v>
      </c>
      <c r="D237" s="23" t="str">
        <f>IF(B237="","",VLOOKUP(B237,但馬男!$A:$D,3,FALSE))</f>
        <v>豊　岡</v>
      </c>
      <c r="E237" s="24" t="s">
        <v>29</v>
      </c>
      <c r="F237" s="5" t="s">
        <v>55</v>
      </c>
      <c r="G237" s="3"/>
      <c r="H237" s="23" t="s">
        <v>2</v>
      </c>
      <c r="I237" s="3">
        <v>373</v>
      </c>
      <c r="J237" s="23" t="str">
        <f>IF(I237="","",VLOOKUP(I237,但馬男!$A:$C,2,FALSE))</f>
        <v>和田  朋晃(1)</v>
      </c>
      <c r="K237" s="23" t="str">
        <f>IF(I237="","",VLOOKUP(I237,但馬男!$A:$D,3,FALSE))</f>
        <v>八　鹿</v>
      </c>
      <c r="L237" s="24">
        <v>5</v>
      </c>
      <c r="M237" s="73" t="s">
        <v>432</v>
      </c>
    </row>
    <row r="238" spans="1:13" s="26" customFormat="1" ht="17.25" customHeight="1">
      <c r="A238" s="23" t="s">
        <v>25</v>
      </c>
      <c r="B238" s="3">
        <v>1169</v>
      </c>
      <c r="C238" s="23" t="str">
        <f>IF(B238="","",VLOOKUP(B238,但馬男!$A:$C,2,FALSE))</f>
        <v>浅田  貴大(1)</v>
      </c>
      <c r="D238" s="23" t="str">
        <f>IF(B238="","",VLOOKUP(B238,但馬男!$A:$D,3,FALSE))</f>
        <v>近大豊</v>
      </c>
      <c r="E238" s="24">
        <v>1</v>
      </c>
      <c r="F238" s="73" t="s">
        <v>430</v>
      </c>
      <c r="G238" s="3"/>
      <c r="H238" s="23" t="s">
        <v>3</v>
      </c>
      <c r="I238" s="3">
        <v>1182</v>
      </c>
      <c r="J238" s="23" t="str">
        <f>IF(I238="","",VLOOKUP(I238,但馬男!$A:$C,2,FALSE))</f>
        <v>野崎  友也(1)</v>
      </c>
      <c r="K238" s="23" t="str">
        <f>IF(I238="","",VLOOKUP(I238,但馬男!$A:$D,3,FALSE))</f>
        <v>近大豊</v>
      </c>
      <c r="L238" s="24">
        <v>3</v>
      </c>
      <c r="M238" s="73" t="s">
        <v>433</v>
      </c>
    </row>
    <row r="239" spans="1:13" s="26" customFormat="1" ht="17.25" customHeight="1">
      <c r="A239" s="23" t="s">
        <v>1</v>
      </c>
      <c r="B239" s="3">
        <v>733</v>
      </c>
      <c r="C239" s="23" t="str">
        <f>IF(B239="","",VLOOKUP(B239,但馬男!$A:$C,2,FALSE))</f>
        <v>西村  成貴(1)</v>
      </c>
      <c r="D239" s="23" t="str">
        <f>IF(B239="","",VLOOKUP(B239,但馬男!$A:$D,3,FALSE))</f>
        <v>出　石</v>
      </c>
      <c r="E239" s="24">
        <v>4</v>
      </c>
      <c r="F239" s="73" t="s">
        <v>431</v>
      </c>
      <c r="G239" s="3"/>
      <c r="H239" s="34" t="s">
        <v>395</v>
      </c>
      <c r="I239" s="35">
        <v>368</v>
      </c>
      <c r="J239" s="23" t="str">
        <f>IF(I239="","",VLOOKUP(I239,但馬男!$A:$C,2,FALSE))</f>
        <v>池田  大吾(1)</v>
      </c>
      <c r="K239" s="23" t="str">
        <f>IF(I239="","",VLOOKUP(I239,但馬男!$A:$D,3,FALSE))</f>
        <v>八　鹿</v>
      </c>
      <c r="L239" s="24">
        <v>2</v>
      </c>
      <c r="M239" s="73" t="s">
        <v>434</v>
      </c>
    </row>
    <row r="240" spans="1:13" s="26" customFormat="1" ht="17.25" customHeight="1">
      <c r="A240" s="23"/>
      <c r="B240" s="3"/>
      <c r="C240" s="23"/>
      <c r="D240" s="23"/>
      <c r="E240" s="34"/>
      <c r="F240" s="6"/>
      <c r="G240" s="3"/>
      <c r="H240" s="23"/>
      <c r="I240" s="3"/>
      <c r="J240" s="23"/>
      <c r="K240" s="23"/>
      <c r="L240" s="34"/>
      <c r="M240" s="6"/>
    </row>
    <row r="241" spans="1:13" s="26" customFormat="1" ht="17.25" customHeight="1">
      <c r="A241" s="23"/>
      <c r="B241" s="3"/>
      <c r="C241" s="23"/>
      <c r="D241" s="23"/>
      <c r="E241" s="34"/>
      <c r="F241" s="6"/>
      <c r="G241" s="3"/>
      <c r="H241" s="23"/>
      <c r="I241" s="3"/>
      <c r="J241" s="23"/>
      <c r="K241" s="23"/>
      <c r="L241" s="34"/>
      <c r="M241" s="6"/>
    </row>
    <row r="242" spans="1:13" ht="22.5" customHeight="1">
      <c r="A242" s="79" t="s">
        <v>83</v>
      </c>
      <c r="B242" s="80"/>
      <c r="C242" s="80"/>
      <c r="D242" s="81"/>
      <c r="E242" s="47"/>
      <c r="F242" s="88" t="s">
        <v>58</v>
      </c>
      <c r="G242" s="88"/>
      <c r="H242" s="88"/>
      <c r="I242" s="88"/>
      <c r="J242" s="88"/>
      <c r="K242" s="88"/>
      <c r="L242" s="88"/>
      <c r="M242" s="88"/>
    </row>
    <row r="243" spans="1:13" ht="13.5" customHeight="1">
      <c r="A243" s="18"/>
      <c r="B243" s="49" t="s">
        <v>89</v>
      </c>
      <c r="G243" s="49"/>
      <c r="H243" s="49"/>
      <c r="I243" s="49"/>
      <c r="J243" s="49"/>
      <c r="K243" s="49"/>
      <c r="L243" s="49"/>
      <c r="M243" s="49"/>
    </row>
    <row r="244" spans="1:13" ht="13.5" customHeight="1">
      <c r="A244" s="18"/>
      <c r="J244" s="19"/>
      <c r="K244" s="19"/>
      <c r="L244" s="19"/>
      <c r="M244" s="19"/>
    </row>
    <row r="245" spans="1:13" ht="16.5" customHeight="1">
      <c r="A245" s="91" t="s">
        <v>483</v>
      </c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</row>
    <row r="246" spans="1:13" ht="7.5" customHeight="1">
      <c r="A246" s="21"/>
      <c r="B246" s="4"/>
      <c r="C246" s="4"/>
      <c r="D246" s="4"/>
      <c r="E246" s="4"/>
      <c r="F246" s="4"/>
      <c r="G246" s="4"/>
      <c r="H246" s="21"/>
      <c r="I246" s="4"/>
      <c r="J246" s="4"/>
      <c r="K246" s="4"/>
      <c r="L246" s="4"/>
      <c r="M246" s="4"/>
    </row>
    <row r="247" spans="1:13" s="2" customFormat="1" ht="11.25" customHeight="1">
      <c r="A247" s="22" t="s">
        <v>7</v>
      </c>
      <c r="B247" s="32" t="s">
        <v>20</v>
      </c>
      <c r="C247" s="28" t="s">
        <v>27</v>
      </c>
      <c r="D247" s="22" t="s">
        <v>31</v>
      </c>
      <c r="E247" s="30" t="s">
        <v>28</v>
      </c>
      <c r="F247" s="29" t="s">
        <v>30</v>
      </c>
      <c r="G247" s="20"/>
      <c r="H247" s="22" t="s">
        <v>7</v>
      </c>
      <c r="I247" s="32" t="s">
        <v>20</v>
      </c>
      <c r="J247" s="28" t="s">
        <v>27</v>
      </c>
      <c r="K247" s="22" t="s">
        <v>31</v>
      </c>
      <c r="L247" s="30" t="s">
        <v>28</v>
      </c>
      <c r="M247" s="29" t="s">
        <v>30</v>
      </c>
    </row>
    <row r="248" spans="1:13" s="26" customFormat="1" ht="17.25" customHeight="1">
      <c r="A248" s="23" t="s">
        <v>0</v>
      </c>
      <c r="B248" s="3">
        <v>365</v>
      </c>
      <c r="C248" s="23" t="str">
        <f>IF(B248="","",VLOOKUP(B248,但馬男!$A:$C,2,FALSE))</f>
        <v>中山  諒太(2)</v>
      </c>
      <c r="D248" s="23" t="str">
        <f>IF(B248="","",VLOOKUP(B248,但馬男!$A:$D,3,FALSE))</f>
        <v>八　鹿</v>
      </c>
      <c r="E248" s="24">
        <v>3</v>
      </c>
      <c r="F248" s="73" t="s">
        <v>438</v>
      </c>
      <c r="G248" s="3"/>
      <c r="H248" s="23" t="s">
        <v>2</v>
      </c>
      <c r="I248" s="3">
        <v>366</v>
      </c>
      <c r="J248" s="23" t="str">
        <f>IF(I248="","",VLOOKUP(I248,但馬男!$A:$C,2,FALSE))</f>
        <v>世登  晨介(2)</v>
      </c>
      <c r="K248" s="23" t="str">
        <f>IF(I248="","",VLOOKUP(I248,但馬男!$A:$D,3,FALSE))</f>
        <v>八　鹿</v>
      </c>
      <c r="L248" s="24">
        <v>4</v>
      </c>
      <c r="M248" s="73" t="s">
        <v>441</v>
      </c>
    </row>
    <row r="249" spans="1:13" s="26" customFormat="1" ht="17.25" customHeight="1">
      <c r="A249" s="23" t="s">
        <v>97</v>
      </c>
      <c r="B249" s="3">
        <v>1168</v>
      </c>
      <c r="C249" s="23" t="str">
        <f>IF(B249="","",VLOOKUP(B249,但馬男!$A:$C,2,FALSE))</f>
        <v>西澤  巧真(2)</v>
      </c>
      <c r="D249" s="23" t="str">
        <f>IF(B249="","",VLOOKUP(B249,但馬男!$A:$D,3,FALSE))</f>
        <v>近大豊</v>
      </c>
      <c r="E249" s="24">
        <v>5</v>
      </c>
      <c r="F249" s="73" t="s">
        <v>439</v>
      </c>
      <c r="G249" s="3"/>
      <c r="H249" s="23" t="s">
        <v>3</v>
      </c>
      <c r="I249" s="3">
        <v>211</v>
      </c>
      <c r="J249" s="23" t="str">
        <f>IF(I249="","",VLOOKUP(I249,但馬男!$A:$C,2,FALSE))</f>
        <v>椿野  亮太(2)</v>
      </c>
      <c r="K249" s="23" t="str">
        <f>IF(I249="","",VLOOKUP(I249,但馬男!$A:$D,3,FALSE))</f>
        <v>和田山</v>
      </c>
      <c r="L249" s="24">
        <v>6</v>
      </c>
      <c r="M249" s="73" t="s">
        <v>442</v>
      </c>
    </row>
    <row r="250" spans="1:13" s="26" customFormat="1" ht="17.25" customHeight="1">
      <c r="A250" s="23" t="s">
        <v>95</v>
      </c>
      <c r="B250" s="3">
        <v>726</v>
      </c>
      <c r="C250" s="23" t="str">
        <f>IF(B250="","",VLOOKUP(B250,但馬男!$A:$C,2,FALSE))</f>
        <v>古田  晶大(2)</v>
      </c>
      <c r="D250" s="23" t="str">
        <f>IF(B250="","",VLOOKUP(B250,但馬男!$A:$D,3,FALSE))</f>
        <v>出　石</v>
      </c>
      <c r="E250" s="24">
        <v>2</v>
      </c>
      <c r="F250" s="73" t="s">
        <v>440</v>
      </c>
      <c r="G250" s="3"/>
      <c r="H250" s="23" t="s">
        <v>4</v>
      </c>
      <c r="I250" s="3">
        <v>1166</v>
      </c>
      <c r="J250" s="23" t="str">
        <f>IF(I250="","",VLOOKUP(I250,但馬男!$A:$C,2,FALSE))</f>
        <v>前田  裕紀(2)</v>
      </c>
      <c r="K250" s="23" t="str">
        <f>IF(I250="","",VLOOKUP(I250,但馬男!$A:$D,3,FALSE))</f>
        <v>近大豊</v>
      </c>
      <c r="L250" s="24">
        <v>1</v>
      </c>
      <c r="M250" s="73" t="s">
        <v>430</v>
      </c>
    </row>
    <row r="251" spans="1:13" s="26" customFormat="1" ht="12.75" customHeight="1">
      <c r="A251"/>
      <c r="B251" s="3"/>
      <c r="C251"/>
      <c r="D251"/>
      <c r="E251"/>
      <c r="F251"/>
      <c r="G251" s="3"/>
      <c r="H251"/>
      <c r="I251"/>
      <c r="J251"/>
      <c r="K251"/>
      <c r="L251"/>
      <c r="M251"/>
    </row>
    <row r="252" spans="1:13" ht="12.75" customHeight="1"/>
    <row r="253" spans="1:13" ht="22.5" customHeight="1">
      <c r="A253" s="79" t="s">
        <v>84</v>
      </c>
      <c r="B253" s="80"/>
      <c r="C253" s="80"/>
      <c r="D253" s="81"/>
      <c r="E253" s="47"/>
      <c r="F253" s="88" t="s">
        <v>12</v>
      </c>
      <c r="G253" s="88"/>
      <c r="H253" s="88"/>
      <c r="I253" s="88"/>
      <c r="J253" s="88"/>
      <c r="K253" s="88"/>
      <c r="L253" s="88"/>
      <c r="M253" s="88"/>
    </row>
    <row r="254" spans="1:13" s="14" customFormat="1" ht="13.5" customHeight="1">
      <c r="A254" s="57"/>
      <c r="B254" s="57"/>
      <c r="C254" s="57"/>
      <c r="D254" s="57"/>
      <c r="E254" s="47"/>
    </row>
    <row r="255" spans="1:13" ht="14.25">
      <c r="A255" s="89" t="s">
        <v>484</v>
      </c>
      <c r="B255" s="98"/>
      <c r="C255" s="98"/>
      <c r="D255" s="98"/>
      <c r="E255" s="98"/>
      <c r="F255" s="98"/>
      <c r="G255" s="98"/>
      <c r="H255" s="98"/>
      <c r="I255" s="98"/>
      <c r="J255" s="98"/>
      <c r="K255" s="98"/>
      <c r="L255" s="98"/>
      <c r="M255" s="98"/>
    </row>
    <row r="256" spans="1:13" ht="7.5" customHeight="1">
      <c r="A256" s="21"/>
      <c r="B256" s="4"/>
      <c r="C256" s="4"/>
      <c r="D256" s="4"/>
      <c r="E256" s="4"/>
      <c r="F256" s="4"/>
      <c r="G256" s="4"/>
      <c r="H256" s="21"/>
      <c r="I256" s="4"/>
      <c r="J256" s="4"/>
      <c r="K256" s="4"/>
      <c r="L256" s="4"/>
      <c r="M256" s="4"/>
    </row>
    <row r="257" spans="1:15" ht="11.25" customHeight="1">
      <c r="A257" s="22" t="s">
        <v>7</v>
      </c>
      <c r="B257" s="32" t="s">
        <v>20</v>
      </c>
      <c r="C257" s="28" t="s">
        <v>27</v>
      </c>
      <c r="D257" s="22" t="s">
        <v>31</v>
      </c>
      <c r="E257" s="30" t="s">
        <v>28</v>
      </c>
      <c r="F257" s="65" t="s">
        <v>30</v>
      </c>
      <c r="G257" s="20"/>
    </row>
    <row r="258" spans="1:15" ht="17.25" customHeight="1">
      <c r="A258" s="23" t="s">
        <v>0</v>
      </c>
      <c r="B258" s="3">
        <v>1078</v>
      </c>
      <c r="C258" s="23" t="str">
        <f>IF(B258="","",VLOOKUP(B258,但馬男!$A:$C,2,FALSE))</f>
        <v>渡邉隆太郎(1)</v>
      </c>
      <c r="D258" s="23" t="str">
        <f>IF(B258="","",VLOOKUP(B258,但馬男!$A:$D,3,FALSE))</f>
        <v>豊岡総</v>
      </c>
      <c r="E258" s="24">
        <v>1</v>
      </c>
      <c r="F258" s="73" t="s">
        <v>404</v>
      </c>
      <c r="G258" s="3"/>
    </row>
    <row r="259" spans="1:15" ht="17.25" customHeight="1">
      <c r="A259" s="23"/>
      <c r="B259" s="3"/>
      <c r="C259" s="23"/>
      <c r="D259" s="23"/>
      <c r="E259" s="34"/>
      <c r="F259" s="6"/>
      <c r="G259" s="3"/>
    </row>
    <row r="260" spans="1:15" ht="12.75" customHeight="1">
      <c r="A260" s="18"/>
      <c r="B260" s="18"/>
      <c r="C260" s="18"/>
      <c r="D260" s="18"/>
      <c r="E260" s="47"/>
      <c r="F260" s="14"/>
      <c r="G260" s="14"/>
      <c r="H260" s="14"/>
      <c r="I260" s="14"/>
      <c r="J260" s="14"/>
      <c r="K260" s="14"/>
      <c r="L260" s="14"/>
      <c r="M260" s="14"/>
    </row>
    <row r="261" spans="1:15" ht="22.5" customHeight="1">
      <c r="A261" s="79" t="s">
        <v>85</v>
      </c>
      <c r="B261" s="80"/>
      <c r="C261" s="80"/>
      <c r="D261" s="81"/>
      <c r="F261" s="88" t="s">
        <v>12</v>
      </c>
      <c r="G261" s="88"/>
      <c r="H261" s="88"/>
      <c r="I261" s="88"/>
      <c r="J261" s="88"/>
      <c r="K261" s="88"/>
      <c r="L261" s="88"/>
      <c r="M261" s="88"/>
    </row>
    <row r="262" spans="1:15" ht="17.25" customHeight="1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</row>
    <row r="263" spans="1:15" ht="14.25">
      <c r="A263" s="89" t="s">
        <v>485</v>
      </c>
      <c r="B263" s="98"/>
      <c r="C263" s="98"/>
      <c r="D263" s="98"/>
      <c r="E263" s="98"/>
      <c r="F263" s="98"/>
      <c r="G263" s="98"/>
      <c r="H263" s="98"/>
      <c r="I263" s="98"/>
      <c r="J263" s="98"/>
      <c r="K263" s="98"/>
      <c r="L263" s="98"/>
      <c r="M263" s="98"/>
    </row>
    <row r="264" spans="1:15" ht="7.5" customHeight="1">
      <c r="A264" s="21"/>
      <c r="B264" s="4"/>
      <c r="C264" s="4"/>
      <c r="D264" s="4"/>
      <c r="E264" s="4"/>
      <c r="F264" s="4"/>
      <c r="G264" s="4"/>
      <c r="H264" s="21"/>
      <c r="I264" s="4"/>
      <c r="J264" s="4"/>
      <c r="K264" s="4"/>
      <c r="L264" s="4"/>
      <c r="M264" s="4"/>
    </row>
    <row r="265" spans="1:15" ht="11.25" customHeight="1">
      <c r="A265" s="22" t="s">
        <v>7</v>
      </c>
      <c r="B265" s="32" t="s">
        <v>45</v>
      </c>
      <c r="C265" s="28" t="s">
        <v>27</v>
      </c>
      <c r="D265" s="22" t="s">
        <v>31</v>
      </c>
      <c r="E265" s="30" t="s">
        <v>28</v>
      </c>
      <c r="F265" s="29" t="s">
        <v>30</v>
      </c>
      <c r="G265" s="20"/>
    </row>
    <row r="266" spans="1:15" ht="17.25" customHeight="1">
      <c r="A266" s="23" t="s">
        <v>403</v>
      </c>
      <c r="B266" s="3">
        <v>1081</v>
      </c>
      <c r="C266" s="23" t="str">
        <f>IF(B266="","",VLOOKUP(B266,但馬男!$A:$C,2,FALSE))</f>
        <v>松本  大河(2)</v>
      </c>
      <c r="D266" s="23" t="str">
        <f>IF(B266="","",VLOOKUP(B266,但馬男!$A:$D,3,FALSE))</f>
        <v>豊岡総</v>
      </c>
      <c r="E266" s="24">
        <v>1</v>
      </c>
      <c r="F266" s="73" t="s">
        <v>405</v>
      </c>
      <c r="G266" s="3"/>
    </row>
    <row r="269" spans="1:15" s="14" customFormat="1" ht="22.5" customHeight="1">
      <c r="A269" s="99"/>
      <c r="B269" s="99"/>
      <c r="C269" s="99"/>
      <c r="D269" s="99"/>
      <c r="E269" s="18"/>
      <c r="F269" s="72"/>
      <c r="G269" s="72"/>
      <c r="H269" s="72"/>
      <c r="I269" s="72"/>
      <c r="J269" s="72"/>
      <c r="K269" s="72"/>
      <c r="L269" s="72"/>
      <c r="M269" s="72"/>
      <c r="N269" s="72"/>
      <c r="O269" s="72"/>
    </row>
    <row r="270" spans="1:15" s="14" customFormat="1" ht="21" customHeight="1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</row>
    <row r="271" spans="1:15" s="14" customFormat="1" ht="15" customHeight="1">
      <c r="A271" s="100"/>
      <c r="B271" s="100"/>
      <c r="C271" s="100"/>
      <c r="D271" s="100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6"/>
    </row>
    <row r="272" spans="1:15" s="14" customFormat="1" ht="7.5" customHeight="1">
      <c r="A272" s="101"/>
      <c r="B272" s="101"/>
      <c r="C272" s="6"/>
      <c r="D272" s="69"/>
      <c r="E272" s="6"/>
      <c r="F272" s="69"/>
      <c r="G272" s="69"/>
      <c r="H272" s="6"/>
      <c r="I272" s="69"/>
      <c r="J272" s="6"/>
      <c r="K272" s="69"/>
      <c r="L272" s="69"/>
      <c r="M272" s="6"/>
      <c r="N272" s="69"/>
      <c r="O272" s="6"/>
    </row>
    <row r="273" spans="1:15" s="42" customFormat="1" ht="13.5" customHeight="1">
      <c r="A273" s="60"/>
      <c r="B273" s="66"/>
      <c r="C273" s="35"/>
      <c r="D273" s="34"/>
      <c r="E273" s="35"/>
      <c r="F273" s="60"/>
      <c r="G273" s="66"/>
      <c r="H273" s="35"/>
      <c r="I273" s="34"/>
      <c r="J273" s="35"/>
      <c r="K273" s="60"/>
      <c r="L273" s="66"/>
      <c r="M273" s="35"/>
      <c r="N273" s="34"/>
      <c r="O273" s="35"/>
    </row>
    <row r="274" spans="1:15" s="42" customFormat="1" ht="13.5" customHeight="1">
      <c r="A274" s="60"/>
      <c r="B274" s="67"/>
      <c r="C274" s="39"/>
      <c r="D274" s="40"/>
      <c r="E274" s="35"/>
      <c r="F274" s="60"/>
      <c r="G274" s="67"/>
      <c r="H274" s="39"/>
      <c r="I274" s="40"/>
      <c r="J274" s="35"/>
      <c r="K274" s="60"/>
      <c r="L274" s="67"/>
      <c r="M274" s="39"/>
      <c r="N274" s="40"/>
      <c r="O274" s="35"/>
    </row>
    <row r="275" spans="1:15" s="42" customFormat="1" ht="13.5" customHeight="1">
      <c r="A275" s="34"/>
      <c r="B275" s="34"/>
      <c r="C275" s="35"/>
      <c r="D275" s="34"/>
      <c r="E275" s="35"/>
      <c r="F275" s="34"/>
      <c r="G275" s="34"/>
      <c r="H275" s="35"/>
      <c r="I275" s="34"/>
      <c r="J275" s="35"/>
      <c r="K275" s="34"/>
      <c r="L275" s="34"/>
      <c r="M275" s="35"/>
      <c r="N275" s="34"/>
      <c r="O275" s="35"/>
    </row>
    <row r="276" spans="1:15" s="42" customFormat="1" ht="13.5" customHeight="1">
      <c r="A276" s="34"/>
      <c r="B276" s="34"/>
      <c r="C276" s="35"/>
      <c r="D276" s="34"/>
      <c r="E276" s="35"/>
      <c r="F276" s="34"/>
      <c r="G276" s="34"/>
      <c r="H276" s="35"/>
      <c r="I276" s="34"/>
      <c r="J276" s="35"/>
      <c r="K276" s="34"/>
      <c r="L276" s="34"/>
      <c r="M276" s="35"/>
      <c r="N276" s="34"/>
      <c r="O276" s="35"/>
    </row>
    <row r="277" spans="1:15" s="42" customFormat="1" ht="13.5" customHeight="1">
      <c r="A277" s="34"/>
      <c r="B277" s="34"/>
      <c r="C277" s="35"/>
      <c r="D277" s="34"/>
      <c r="E277" s="35"/>
      <c r="F277" s="34"/>
      <c r="G277" s="34"/>
      <c r="H277" s="35"/>
      <c r="I277" s="34"/>
      <c r="J277" s="35"/>
      <c r="K277" s="34"/>
      <c r="L277" s="34"/>
      <c r="M277" s="35"/>
      <c r="N277" s="34"/>
      <c r="O277" s="35"/>
    </row>
    <row r="278" spans="1:15" s="42" customFormat="1" ht="13.5" customHeight="1">
      <c r="A278" s="34"/>
      <c r="B278" s="34"/>
      <c r="C278" s="35"/>
      <c r="D278" s="34"/>
      <c r="E278" s="35"/>
      <c r="F278" s="34"/>
      <c r="G278" s="34"/>
      <c r="H278" s="35"/>
      <c r="I278" s="34"/>
      <c r="J278" s="35"/>
      <c r="K278" s="34"/>
      <c r="L278" s="34"/>
      <c r="M278" s="35"/>
      <c r="N278" s="34"/>
      <c r="O278" s="35"/>
    </row>
    <row r="279" spans="1:15" s="42" customFormat="1" ht="13.5" customHeight="1">
      <c r="A279" s="70"/>
      <c r="B279" s="34"/>
      <c r="C279" s="35"/>
      <c r="D279" s="34"/>
      <c r="E279" s="35"/>
      <c r="F279" s="34"/>
      <c r="G279" s="34"/>
      <c r="H279" s="35"/>
      <c r="I279" s="34"/>
      <c r="J279" s="35"/>
      <c r="K279" s="34"/>
      <c r="L279" s="34"/>
      <c r="M279" s="35"/>
      <c r="N279" s="34"/>
      <c r="O279" s="35"/>
    </row>
    <row r="280" spans="1:15" s="42" customFormat="1" ht="13.5" customHeight="1">
      <c r="A280" s="71"/>
      <c r="B280" s="34"/>
      <c r="C280" s="35"/>
      <c r="D280" s="34"/>
      <c r="E280" s="35"/>
      <c r="F280" s="34"/>
      <c r="G280" s="34"/>
      <c r="H280" s="35"/>
      <c r="I280" s="34"/>
      <c r="J280" s="35"/>
      <c r="K280" s="34"/>
      <c r="L280" s="34"/>
      <c r="M280" s="35"/>
      <c r="N280" s="34"/>
      <c r="O280" s="35"/>
    </row>
    <row r="281" spans="1:15" s="42" customFormat="1" ht="21" customHeight="1">
      <c r="A281" s="34"/>
      <c r="B281" s="34"/>
      <c r="C281" s="35"/>
      <c r="D281" s="34"/>
      <c r="E281" s="35"/>
      <c r="F281" s="34"/>
      <c r="G281" s="34"/>
      <c r="H281" s="35"/>
      <c r="I281" s="34"/>
      <c r="J281" s="35"/>
      <c r="K281" s="34"/>
      <c r="L281" s="34"/>
      <c r="M281" s="35"/>
      <c r="N281" s="34"/>
      <c r="O281" s="35"/>
    </row>
    <row r="282" spans="1:15" s="42" customFormat="1" ht="13.5" customHeight="1">
      <c r="A282" s="60"/>
      <c r="B282" s="66"/>
      <c r="C282" s="35"/>
      <c r="D282" s="34"/>
      <c r="E282" s="35"/>
      <c r="F282" s="60"/>
      <c r="G282" s="66"/>
      <c r="H282" s="35"/>
      <c r="I282" s="34"/>
      <c r="J282" s="35"/>
      <c r="K282" s="60"/>
      <c r="L282" s="66"/>
      <c r="M282" s="35"/>
      <c r="N282" s="34"/>
      <c r="O282" s="35"/>
    </row>
    <row r="283" spans="1:15" s="42" customFormat="1" ht="13.5" customHeight="1">
      <c r="A283" s="60"/>
      <c r="B283" s="67"/>
      <c r="C283" s="39"/>
      <c r="D283" s="40"/>
      <c r="E283" s="35"/>
      <c r="F283" s="60"/>
      <c r="G283" s="67"/>
      <c r="H283" s="39"/>
      <c r="I283" s="40"/>
      <c r="J283" s="35"/>
      <c r="K283" s="60"/>
      <c r="L283" s="67"/>
      <c r="M283" s="39"/>
      <c r="N283" s="40"/>
      <c r="O283" s="35"/>
    </row>
    <row r="284" spans="1:15" s="42" customFormat="1" ht="13.5" customHeight="1">
      <c r="A284" s="34"/>
      <c r="B284" s="34"/>
      <c r="C284" s="35"/>
      <c r="D284" s="34"/>
      <c r="E284" s="35"/>
      <c r="F284" s="34"/>
      <c r="G284" s="34"/>
      <c r="H284" s="35"/>
      <c r="I284" s="34"/>
      <c r="J284" s="35"/>
      <c r="K284" s="34"/>
      <c r="L284" s="34"/>
      <c r="M284" s="35"/>
      <c r="N284" s="34"/>
      <c r="O284" s="35"/>
    </row>
    <row r="285" spans="1:15" s="42" customFormat="1" ht="13.5" customHeight="1">
      <c r="A285" s="34"/>
      <c r="B285" s="34"/>
      <c r="C285" s="35"/>
      <c r="D285" s="34"/>
      <c r="E285" s="35"/>
      <c r="F285" s="34"/>
      <c r="G285" s="34"/>
      <c r="H285" s="35"/>
      <c r="I285" s="34"/>
      <c r="J285" s="35"/>
      <c r="K285" s="34"/>
      <c r="L285" s="34"/>
      <c r="M285" s="35"/>
      <c r="N285" s="34"/>
      <c r="O285" s="35"/>
    </row>
    <row r="286" spans="1:15" s="42" customFormat="1" ht="13.5" customHeight="1">
      <c r="A286" s="34"/>
      <c r="B286" s="34"/>
      <c r="C286" s="35"/>
      <c r="D286" s="34"/>
      <c r="E286" s="35"/>
      <c r="F286" s="34"/>
      <c r="G286" s="34"/>
      <c r="H286" s="35"/>
      <c r="I286" s="34"/>
      <c r="J286" s="35"/>
      <c r="K286" s="34"/>
      <c r="L286" s="34"/>
      <c r="M286" s="35"/>
      <c r="N286" s="34"/>
      <c r="O286" s="35"/>
    </row>
    <row r="287" spans="1:15" s="42" customFormat="1" ht="13.5" customHeight="1">
      <c r="A287" s="34"/>
      <c r="B287" s="34"/>
      <c r="C287" s="35"/>
      <c r="D287" s="34"/>
      <c r="E287" s="35"/>
      <c r="F287" s="34"/>
      <c r="G287" s="34"/>
      <c r="H287" s="35"/>
      <c r="I287" s="34"/>
      <c r="J287" s="35"/>
      <c r="K287" s="34"/>
      <c r="L287" s="34"/>
      <c r="M287" s="35"/>
      <c r="N287" s="34"/>
      <c r="O287" s="35"/>
    </row>
    <row r="288" spans="1:15" s="42" customFormat="1" ht="13.5" customHeight="1">
      <c r="A288" s="34"/>
      <c r="B288" s="34"/>
      <c r="C288" s="35"/>
      <c r="D288" s="34"/>
      <c r="E288" s="35"/>
      <c r="F288" s="34"/>
      <c r="G288" s="34"/>
      <c r="H288" s="35"/>
      <c r="I288" s="34"/>
      <c r="J288" s="35"/>
      <c r="K288" s="34"/>
      <c r="L288" s="34"/>
      <c r="M288" s="35"/>
      <c r="N288" s="34"/>
      <c r="O288" s="35"/>
    </row>
    <row r="289" spans="1:15" s="42" customFormat="1" ht="13.5" customHeight="1">
      <c r="A289" s="63"/>
      <c r="B289" s="34"/>
      <c r="C289" s="35"/>
      <c r="D289" s="34"/>
      <c r="E289" s="35"/>
      <c r="F289" s="34"/>
      <c r="G289" s="34"/>
      <c r="H289" s="35"/>
      <c r="I289" s="34"/>
      <c r="J289" s="35"/>
      <c r="K289" s="34"/>
      <c r="L289" s="34"/>
      <c r="M289" s="35"/>
      <c r="N289" s="34"/>
      <c r="O289" s="35"/>
    </row>
    <row r="290" spans="1:15" s="42" customFormat="1" ht="21" customHeight="1">
      <c r="A290" s="71"/>
      <c r="B290" s="34"/>
      <c r="C290" s="35"/>
      <c r="D290" s="34"/>
      <c r="E290" s="35"/>
      <c r="F290" s="34"/>
      <c r="G290" s="34"/>
      <c r="H290" s="35"/>
      <c r="I290" s="34"/>
      <c r="J290" s="35"/>
      <c r="K290" s="34"/>
      <c r="L290" s="34"/>
      <c r="M290" s="35"/>
      <c r="N290" s="34"/>
      <c r="O290" s="35"/>
    </row>
    <row r="291" spans="1:15" s="42" customFormat="1" ht="13.5" customHeight="1">
      <c r="A291" s="60"/>
      <c r="B291" s="66"/>
      <c r="C291" s="35"/>
      <c r="D291" s="34"/>
      <c r="E291" s="35"/>
      <c r="F291" s="60"/>
      <c r="G291" s="66"/>
      <c r="H291" s="35"/>
      <c r="I291" s="34"/>
      <c r="J291" s="35"/>
      <c r="K291" s="60"/>
      <c r="L291" s="66"/>
      <c r="M291" s="35"/>
      <c r="N291" s="34"/>
      <c r="O291" s="35"/>
    </row>
    <row r="292" spans="1:15" s="42" customFormat="1" ht="13.5" customHeight="1">
      <c r="A292" s="60"/>
      <c r="B292" s="67"/>
      <c r="C292" s="39"/>
      <c r="D292" s="40"/>
      <c r="E292" s="35"/>
      <c r="F292" s="60"/>
      <c r="G292" s="67"/>
      <c r="H292" s="39"/>
      <c r="I292" s="40"/>
      <c r="J292" s="35"/>
      <c r="K292" s="60"/>
      <c r="L292" s="67"/>
      <c r="M292" s="39"/>
      <c r="N292" s="40"/>
      <c r="O292" s="35"/>
    </row>
    <row r="293" spans="1:15" s="42" customFormat="1" ht="13.5" customHeight="1">
      <c r="A293" s="34"/>
      <c r="B293" s="34"/>
      <c r="C293" s="35"/>
      <c r="D293" s="34"/>
      <c r="E293" s="35"/>
      <c r="F293" s="34"/>
      <c r="G293" s="34"/>
      <c r="H293" s="35"/>
      <c r="I293" s="34"/>
      <c r="J293" s="35"/>
      <c r="K293" s="34"/>
      <c r="L293" s="34"/>
      <c r="M293" s="35"/>
      <c r="N293" s="34"/>
      <c r="O293" s="35"/>
    </row>
    <row r="294" spans="1:15" s="42" customFormat="1" ht="13.5" customHeight="1">
      <c r="A294" s="34"/>
      <c r="B294" s="34"/>
      <c r="C294" s="35"/>
      <c r="D294" s="34"/>
      <c r="E294" s="35"/>
      <c r="F294" s="34"/>
      <c r="G294" s="34"/>
      <c r="H294" s="35"/>
      <c r="I294" s="34"/>
      <c r="J294" s="35"/>
      <c r="K294" s="34"/>
      <c r="L294" s="34"/>
      <c r="M294" s="35"/>
      <c r="N294" s="34"/>
      <c r="O294" s="35"/>
    </row>
    <row r="295" spans="1:15" s="42" customFormat="1" ht="13.5" customHeight="1">
      <c r="A295" s="34"/>
      <c r="B295" s="34"/>
      <c r="C295" s="35"/>
      <c r="D295" s="34"/>
      <c r="E295" s="35"/>
      <c r="F295" s="34"/>
      <c r="G295" s="34"/>
      <c r="H295" s="35"/>
      <c r="I295" s="34"/>
      <c r="J295" s="35"/>
      <c r="K295" s="34"/>
      <c r="L295" s="34"/>
      <c r="M295" s="35"/>
      <c r="N295" s="34"/>
      <c r="O295" s="35"/>
    </row>
    <row r="296" spans="1:15" s="42" customFormat="1" ht="13.5" customHeight="1">
      <c r="A296" s="34"/>
      <c r="B296" s="34"/>
      <c r="C296" s="35"/>
      <c r="D296" s="34"/>
      <c r="E296" s="35"/>
      <c r="F296" s="34"/>
      <c r="G296" s="34"/>
      <c r="H296" s="35"/>
      <c r="I296" s="34"/>
      <c r="J296" s="35"/>
      <c r="K296" s="34"/>
      <c r="L296" s="34"/>
      <c r="M296" s="35"/>
      <c r="N296" s="34"/>
      <c r="O296" s="35"/>
    </row>
    <row r="297" spans="1:15" s="42" customFormat="1" ht="13.5" customHeight="1">
      <c r="A297" s="70"/>
      <c r="B297" s="34"/>
      <c r="C297" s="35"/>
      <c r="D297" s="34"/>
      <c r="E297" s="35"/>
      <c r="F297" s="34"/>
      <c r="G297" s="34"/>
      <c r="H297" s="35"/>
      <c r="I297" s="34"/>
      <c r="J297" s="35"/>
      <c r="K297" s="34"/>
      <c r="L297" s="34"/>
      <c r="M297" s="35"/>
      <c r="N297" s="34"/>
      <c r="O297" s="35"/>
    </row>
    <row r="298" spans="1:15" s="42" customFormat="1" ht="13.5" customHeight="1">
      <c r="A298" s="71"/>
      <c r="B298" s="34"/>
      <c r="C298" s="35"/>
      <c r="D298" s="34"/>
      <c r="E298" s="35"/>
      <c r="F298" s="34"/>
      <c r="G298" s="34"/>
      <c r="H298" s="35"/>
      <c r="I298" s="34"/>
      <c r="J298" s="35"/>
      <c r="K298" s="34"/>
      <c r="L298" s="34"/>
      <c r="M298" s="35"/>
      <c r="N298" s="34"/>
      <c r="O298" s="35"/>
    </row>
    <row r="299" spans="1:15" s="42" customFormat="1" ht="21" customHeight="1">
      <c r="A299" s="34"/>
      <c r="B299" s="34"/>
      <c r="C299" s="35"/>
      <c r="D299" s="34"/>
      <c r="E299" s="35"/>
      <c r="F299" s="34"/>
      <c r="G299" s="34"/>
      <c r="H299" s="35"/>
      <c r="I299" s="34"/>
      <c r="J299" s="35"/>
      <c r="K299" s="34"/>
      <c r="L299" s="34"/>
      <c r="M299" s="35"/>
      <c r="N299" s="34"/>
      <c r="O299" s="35"/>
    </row>
    <row r="300" spans="1:15" s="42" customFormat="1" ht="21" customHeight="1">
      <c r="A300" s="34"/>
      <c r="B300" s="34"/>
      <c r="C300" s="35"/>
      <c r="D300" s="34"/>
      <c r="E300" s="35"/>
      <c r="F300" s="34"/>
      <c r="G300" s="34"/>
      <c r="H300" s="35"/>
      <c r="I300" s="34"/>
      <c r="J300" s="63"/>
    </row>
  </sheetData>
  <mergeCells count="136">
    <mergeCell ref="A269:D269"/>
    <mergeCell ref="A271:N271"/>
    <mergeCell ref="A272:B272"/>
    <mergeCell ref="F184:M184"/>
    <mergeCell ref="F210:M210"/>
    <mergeCell ref="A220:C220"/>
    <mergeCell ref="A209:C209"/>
    <mergeCell ref="A161:M161"/>
    <mergeCell ref="A202:C202"/>
    <mergeCell ref="F194:M194"/>
    <mergeCell ref="F202:M202"/>
    <mergeCell ref="A183:M183"/>
    <mergeCell ref="A186:M186"/>
    <mergeCell ref="A204:F204"/>
    <mergeCell ref="A212:M212"/>
    <mergeCell ref="A263:M263"/>
    <mergeCell ref="A231:D231"/>
    <mergeCell ref="F231:M231"/>
    <mergeCell ref="A262:M262"/>
    <mergeCell ref="A253:D253"/>
    <mergeCell ref="A261:D261"/>
    <mergeCell ref="F261:M261"/>
    <mergeCell ref="A234:M234"/>
    <mergeCell ref="F253:M253"/>
    <mergeCell ref="A242:D242"/>
    <mergeCell ref="F242:M242"/>
    <mergeCell ref="A245:M245"/>
    <mergeCell ref="A255:M255"/>
    <mergeCell ref="F3:M3"/>
    <mergeCell ref="F46:M46"/>
    <mergeCell ref="F4:M4"/>
    <mergeCell ref="A6:M6"/>
    <mergeCell ref="L29:M29"/>
    <mergeCell ref="D26:I26"/>
    <mergeCell ref="F33:M33"/>
    <mergeCell ref="A3:C3"/>
    <mergeCell ref="B20:M20"/>
    <mergeCell ref="L26:M26"/>
    <mergeCell ref="D22:I22"/>
    <mergeCell ref="D23:I23"/>
    <mergeCell ref="D24:I24"/>
    <mergeCell ref="D25:I25"/>
    <mergeCell ref="L24:M24"/>
    <mergeCell ref="A33:C33"/>
    <mergeCell ref="L28:M28"/>
    <mergeCell ref="L27:M27"/>
    <mergeCell ref="J81:M81"/>
    <mergeCell ref="E63:F63"/>
    <mergeCell ref="D1:J1"/>
    <mergeCell ref="D76:I76"/>
    <mergeCell ref="D78:I78"/>
    <mergeCell ref="L22:M22"/>
    <mergeCell ref="L23:M23"/>
    <mergeCell ref="L71:M71"/>
    <mergeCell ref="F48:M48"/>
    <mergeCell ref="B68:M68"/>
    <mergeCell ref="L25:M25"/>
    <mergeCell ref="D30:I30"/>
    <mergeCell ref="D70:I70"/>
    <mergeCell ref="D74:I74"/>
    <mergeCell ref="L74:M74"/>
    <mergeCell ref="D72:I72"/>
    <mergeCell ref="D73:I73"/>
    <mergeCell ref="L73:M73"/>
    <mergeCell ref="L70:M70"/>
    <mergeCell ref="L78:M78"/>
    <mergeCell ref="D71:I71"/>
    <mergeCell ref="D29:I29"/>
    <mergeCell ref="L30:M30"/>
    <mergeCell ref="D28:I28"/>
    <mergeCell ref="A36:M36"/>
    <mergeCell ref="L63:M63"/>
    <mergeCell ref="D27:I27"/>
    <mergeCell ref="L77:M77"/>
    <mergeCell ref="F80:M80"/>
    <mergeCell ref="J47:M47"/>
    <mergeCell ref="L72:M72"/>
    <mergeCell ref="L75:M75"/>
    <mergeCell ref="A84:M84"/>
    <mergeCell ref="F34:M34"/>
    <mergeCell ref="F82:M82"/>
    <mergeCell ref="D77:I77"/>
    <mergeCell ref="L76:M76"/>
    <mergeCell ref="A46:C46"/>
    <mergeCell ref="D75:I75"/>
    <mergeCell ref="A50:M50"/>
    <mergeCell ref="A61:M61"/>
    <mergeCell ref="A80:C80"/>
    <mergeCell ref="A94:M94"/>
    <mergeCell ref="B105:M105"/>
    <mergeCell ref="A117:C117"/>
    <mergeCell ref="A92:C92"/>
    <mergeCell ref="F92:M92"/>
    <mergeCell ref="A119:M119"/>
    <mergeCell ref="F117:M117"/>
    <mergeCell ref="A129:M129"/>
    <mergeCell ref="L115:M115"/>
    <mergeCell ref="D115:I115"/>
    <mergeCell ref="L114:M114"/>
    <mergeCell ref="D114:I114"/>
    <mergeCell ref="L113:M113"/>
    <mergeCell ref="D113:I113"/>
    <mergeCell ref="A127:C127"/>
    <mergeCell ref="F127:M127"/>
    <mergeCell ref="L107:M107"/>
    <mergeCell ref="D107:I107"/>
    <mergeCell ref="L112:M112"/>
    <mergeCell ref="D112:I112"/>
    <mergeCell ref="L111:M111"/>
    <mergeCell ref="D111:I111"/>
    <mergeCell ref="L110:M110"/>
    <mergeCell ref="D110:I110"/>
    <mergeCell ref="A230:M230"/>
    <mergeCell ref="A194:C194"/>
    <mergeCell ref="L109:M109"/>
    <mergeCell ref="D109:I109"/>
    <mergeCell ref="L108:M108"/>
    <mergeCell ref="D108:I108"/>
    <mergeCell ref="A196:F196"/>
    <mergeCell ref="A159:C159"/>
    <mergeCell ref="A147:C147"/>
    <mergeCell ref="A137:C137"/>
    <mergeCell ref="A157:M157"/>
    <mergeCell ref="F147:M147"/>
    <mergeCell ref="A149:M149"/>
    <mergeCell ref="F137:M137"/>
    <mergeCell ref="A139:M139"/>
    <mergeCell ref="F221:M221"/>
    <mergeCell ref="F220:M220"/>
    <mergeCell ref="F159:M159"/>
    <mergeCell ref="A184:C184"/>
    <mergeCell ref="F209:M209"/>
    <mergeCell ref="A223:M223"/>
    <mergeCell ref="F171:M171"/>
    <mergeCell ref="A171:C171"/>
    <mergeCell ref="A173:M173"/>
  </mergeCells>
  <phoneticPr fontId="2"/>
  <pageMargins left="0.55118110236220474" right="0.55118110236220474" top="0.59055118110236227" bottom="0.39370078740157483" header="0.39370078740157483" footer="0.39370078740157483"/>
  <pageSetup paperSize="9" scale="98" firstPageNumber="5" orientation="portrait" useFirstPageNumber="1" horizontalDpi="360" verticalDpi="360" r:id="rId1"/>
  <headerFooter alignWithMargins="0">
    <oddFooter>&amp;C&amp;"ＭＳ Ｐ明朝,標準"&amp;10－&amp;P－</oddFooter>
  </headerFooter>
  <rowBreaks count="5" manualBreakCount="5">
    <brk id="45" max="16383" man="1"/>
    <brk id="91" max="16383" man="1"/>
    <brk id="146" max="16383" man="1"/>
    <brk id="193" max="16383" man="1"/>
    <brk id="241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64"/>
  <sheetViews>
    <sheetView zoomScaleNormal="100" zoomScaleSheetLayoutView="100" workbookViewId="0">
      <selection activeCell="L39" sqref="L39"/>
    </sheetView>
  </sheetViews>
  <sheetFormatPr defaultRowHeight="13.5"/>
  <cols>
    <col min="1" max="1" width="3.125" style="2" customWidth="1"/>
    <col min="2" max="2" width="5" style="2" customWidth="1"/>
    <col min="3" max="3" width="5.625" style="1" customWidth="1"/>
    <col min="4" max="4" width="15" style="2" customWidth="1"/>
    <col min="5" max="5" width="1.875" customWidth="1"/>
    <col min="6" max="6" width="3.125" style="2" customWidth="1"/>
    <col min="7" max="7" width="5" style="2" customWidth="1"/>
    <col min="8" max="8" width="5.625" style="1" customWidth="1"/>
    <col min="9" max="9" width="15" style="2" customWidth="1"/>
    <col min="10" max="10" width="1.875" customWidth="1"/>
    <col min="11" max="11" width="3.125" style="2" customWidth="1"/>
    <col min="12" max="12" width="5" style="2" customWidth="1"/>
    <col min="13" max="13" width="5.625" style="1" customWidth="1"/>
    <col min="14" max="14" width="15" style="2" customWidth="1"/>
    <col min="15" max="15" width="1.875" customWidth="1"/>
    <col min="17" max="20" width="5.5" bestFit="1" customWidth="1"/>
  </cols>
  <sheetData>
    <row r="1" spans="1:42" ht="22.5" customHeight="1">
      <c r="A1" s="79" t="s">
        <v>86</v>
      </c>
      <c r="B1" s="80"/>
      <c r="C1" s="80"/>
      <c r="D1" s="81"/>
      <c r="E1" s="18"/>
      <c r="F1" s="88" t="s">
        <v>59</v>
      </c>
      <c r="G1" s="88"/>
      <c r="H1" s="88"/>
      <c r="I1" s="88"/>
      <c r="J1" s="88"/>
      <c r="K1" s="88"/>
      <c r="L1" s="88"/>
      <c r="M1" s="88"/>
      <c r="N1" s="88"/>
      <c r="O1" s="88"/>
    </row>
    <row r="2" spans="1:42" ht="21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42" ht="15" customHeight="1">
      <c r="A3" s="90" t="s">
        <v>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4"/>
    </row>
    <row r="4" spans="1:42" ht="7.5" customHeight="1">
      <c r="A4" s="103"/>
      <c r="B4" s="103"/>
      <c r="C4" s="4"/>
      <c r="D4" s="64"/>
      <c r="E4" s="4"/>
      <c r="F4" s="64"/>
      <c r="G4" s="64"/>
      <c r="H4" s="4"/>
      <c r="I4" s="64"/>
      <c r="J4" s="4"/>
      <c r="K4" s="64"/>
      <c r="L4" s="64"/>
      <c r="M4" s="4"/>
      <c r="N4" s="64"/>
      <c r="O4" s="4"/>
    </row>
    <row r="5" spans="1:42" s="26" customFormat="1" ht="13.5" customHeight="1">
      <c r="A5" s="43" t="s">
        <v>396</v>
      </c>
      <c r="B5" s="62" t="str">
        <f>VLOOKUP(C7,但馬男!$A:$C,3,FALSE)&amp;"（6）      49″4"</f>
        <v>浜　坂（6）      49″4</v>
      </c>
      <c r="C5" s="25"/>
      <c r="D5" s="24"/>
      <c r="E5" s="3"/>
      <c r="F5" s="43" t="s">
        <v>397</v>
      </c>
      <c r="G5" s="62" t="str">
        <f>VLOOKUP(H7,但馬男!$A:$C,3,FALSE)&amp;"（8）      53″1"</f>
        <v>日　高（8）      53″1</v>
      </c>
      <c r="H5" s="25"/>
      <c r="I5" s="24"/>
      <c r="J5" s="3"/>
      <c r="K5" s="43" t="s">
        <v>1</v>
      </c>
      <c r="L5" s="62" t="str">
        <f>VLOOKUP(M7,但馬男!$A:$C,3,FALSE)&amp;"（1）      45″5"</f>
        <v>豊　岡（1）      45″5</v>
      </c>
      <c r="M5" s="25"/>
      <c r="N5" s="24"/>
      <c r="O5" s="3"/>
    </row>
    <row r="6" spans="1:42" s="26" customFormat="1" ht="13.5" customHeight="1">
      <c r="A6" s="43"/>
      <c r="B6" s="22" t="s">
        <v>60</v>
      </c>
      <c r="C6" s="32" t="s">
        <v>45</v>
      </c>
      <c r="D6" s="28" t="s">
        <v>61</v>
      </c>
      <c r="E6" s="3"/>
      <c r="F6" s="43"/>
      <c r="G6" s="22" t="s">
        <v>60</v>
      </c>
      <c r="H6" s="32" t="s">
        <v>45</v>
      </c>
      <c r="I6" s="28" t="s">
        <v>61</v>
      </c>
      <c r="J6" s="3"/>
      <c r="K6" s="43"/>
      <c r="L6" s="22" t="s">
        <v>60</v>
      </c>
      <c r="M6" s="32" t="s">
        <v>45</v>
      </c>
      <c r="N6" s="28" t="s">
        <v>61</v>
      </c>
      <c r="O6" s="3"/>
    </row>
    <row r="7" spans="1:42" s="26" customFormat="1" ht="13.5" customHeight="1">
      <c r="A7" s="23"/>
      <c r="B7" s="23">
        <v>1</v>
      </c>
      <c r="C7" s="3">
        <v>1448</v>
      </c>
      <c r="D7" s="23" t="str">
        <f>IF(C7="","",VLOOKUP(C7,但馬男!$A:$C,2,FALSE))</f>
        <v>日浦  智之(2)</v>
      </c>
      <c r="E7" s="3"/>
      <c r="F7" s="23"/>
      <c r="G7" s="23">
        <v>3</v>
      </c>
      <c r="H7" s="3">
        <v>604</v>
      </c>
      <c r="I7" s="23" t="str">
        <f>IF(H7="","",VLOOKUP(H7,但馬男!$A:$C,2,FALSE))</f>
        <v>尾上  智洋(2)</v>
      </c>
      <c r="J7" s="3"/>
      <c r="K7" s="23"/>
      <c r="L7" s="23">
        <v>1</v>
      </c>
      <c r="M7" s="35">
        <v>964</v>
      </c>
      <c r="N7" s="23" t="str">
        <f>IF(M7="","",VLOOKUP(M7,但馬男!$A:$C,2,FALSE))</f>
        <v>上田    洋(2)</v>
      </c>
      <c r="O7" s="3"/>
    </row>
    <row r="8" spans="1:42" s="26" customFormat="1" ht="13.5" customHeight="1">
      <c r="A8" s="34"/>
      <c r="B8" s="23">
        <v>2</v>
      </c>
      <c r="C8" s="3">
        <v>1450</v>
      </c>
      <c r="D8" s="23" t="str">
        <f>IF(C8="","",VLOOKUP(C8,但馬男!$A:$C,2,FALSE))</f>
        <v>浅堀  楓又(2)</v>
      </c>
      <c r="E8" s="35"/>
      <c r="F8" s="34"/>
      <c r="G8" s="23">
        <v>2</v>
      </c>
      <c r="H8" s="3">
        <v>605</v>
      </c>
      <c r="I8" s="23" t="str">
        <f>IF(H8="","",VLOOKUP(H8,但馬男!$A:$C,2,FALSE))</f>
        <v>安達  隼人(2)</v>
      </c>
      <c r="J8" s="35"/>
      <c r="K8" s="23"/>
      <c r="L8" s="23">
        <v>2</v>
      </c>
      <c r="M8" s="3">
        <v>965</v>
      </c>
      <c r="N8" s="23" t="str">
        <f>IF(M8="","",VLOOKUP(M8,但馬男!$A:$C,2,FALSE))</f>
        <v>村田  将傑(2)</v>
      </c>
      <c r="O8" s="35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</row>
    <row r="9" spans="1:42" s="26" customFormat="1" ht="13.5" customHeight="1">
      <c r="A9" s="23"/>
      <c r="B9" s="23">
        <v>3</v>
      </c>
      <c r="C9" s="3">
        <v>1453</v>
      </c>
      <c r="D9" s="23" t="str">
        <f>IF(C9="","",VLOOKUP(C9,但馬男!$A:$C,2,FALSE))</f>
        <v>安本  海斗(2)</v>
      </c>
      <c r="E9" s="3"/>
      <c r="F9" s="23"/>
      <c r="G9" s="23">
        <v>4</v>
      </c>
      <c r="H9" s="3">
        <v>606</v>
      </c>
      <c r="I9" s="23" t="str">
        <f>IF(H9="","",VLOOKUP(H9,但馬男!$A:$C,2,FALSE))</f>
        <v>上垣    匠(1)</v>
      </c>
      <c r="J9" s="3"/>
      <c r="K9" s="23"/>
      <c r="L9" s="23">
        <v>3</v>
      </c>
      <c r="M9" s="3">
        <v>966</v>
      </c>
      <c r="N9" s="23" t="str">
        <f>IF(M9="","",VLOOKUP(M9,但馬男!$A:$C,2,FALSE))</f>
        <v>駒居  孝章(2)</v>
      </c>
      <c r="O9" s="3"/>
    </row>
    <row r="10" spans="1:42" s="26" customFormat="1" ht="13.5" customHeight="1">
      <c r="A10" s="23"/>
      <c r="B10" s="23">
        <v>4</v>
      </c>
      <c r="C10" s="3">
        <v>1457</v>
      </c>
      <c r="D10" s="23" t="str">
        <f>IF(C10="","",VLOOKUP(C10,但馬男!$A:$C,2,FALSE))</f>
        <v>島田亜久里(1)</v>
      </c>
      <c r="E10" s="3"/>
      <c r="F10" s="23"/>
      <c r="G10" s="23">
        <v>1</v>
      </c>
      <c r="H10" s="3">
        <v>607</v>
      </c>
      <c r="I10" s="23" t="str">
        <f>IF(H10="","",VLOOKUP(H10,但馬男!$A:$C,2,FALSE))</f>
        <v>豊田  英城(1)</v>
      </c>
      <c r="J10" s="3"/>
      <c r="K10" s="23"/>
      <c r="L10" s="23" t="s">
        <v>29</v>
      </c>
      <c r="M10" s="3">
        <v>972</v>
      </c>
      <c r="N10" s="23" t="str">
        <f>IF(M10="","",VLOOKUP(M10,但馬男!$A:$C,2,FALSE))</f>
        <v>和田  裕貴(2)</v>
      </c>
      <c r="O10" s="3"/>
    </row>
    <row r="11" spans="1:42" s="26" customFormat="1" ht="13.5" customHeight="1">
      <c r="A11" s="54"/>
      <c r="B11" s="23" t="s">
        <v>29</v>
      </c>
      <c r="C11" s="3">
        <v>1458</v>
      </c>
      <c r="D11" s="23" t="str">
        <f>IF(C11="","",VLOOKUP(C11,但馬男!$A:$C,2,FALSE))</f>
        <v>塩川  零士(1)</v>
      </c>
      <c r="E11" s="3"/>
      <c r="F11" s="23"/>
      <c r="G11" s="23"/>
      <c r="H11" s="3"/>
      <c r="I11" s="23" t="str">
        <f>IF(H11="","",VLOOKUP(H11,但馬男!$A:$C,2,FALSE))</f>
        <v/>
      </c>
      <c r="J11" s="3"/>
      <c r="K11" s="23"/>
      <c r="L11" s="23">
        <v>4</v>
      </c>
      <c r="M11" s="3">
        <v>973</v>
      </c>
      <c r="N11" s="23" t="str">
        <f>IF(M11="","",VLOOKUP(M11,但馬男!$A:$C,2,FALSE))</f>
        <v>村田  将惇(2)</v>
      </c>
      <c r="O11" s="3"/>
    </row>
    <row r="12" spans="1:42" s="26" customFormat="1" ht="13.5" customHeight="1">
      <c r="A12" s="45"/>
      <c r="B12" s="23"/>
      <c r="C12" s="3"/>
      <c r="D12" s="23" t="str">
        <f>IF(C12="","",VLOOKUP(C12,但馬男!$A:$C,2,FALSE))</f>
        <v/>
      </c>
      <c r="E12" s="3"/>
      <c r="F12" s="23"/>
      <c r="G12" s="23"/>
      <c r="H12" s="3"/>
      <c r="I12" s="23" t="str">
        <f>IF(H12="","",VLOOKUP(H12,但馬男!$A:$C,2,FALSE))</f>
        <v/>
      </c>
      <c r="J12" s="3"/>
      <c r="K12" s="23"/>
      <c r="L12" s="23" t="s">
        <v>29</v>
      </c>
      <c r="M12" s="3">
        <v>976</v>
      </c>
      <c r="N12" s="23" t="str">
        <f>IF(M12="","",VLOOKUP(M12,但馬男!$A:$C,2,FALSE))</f>
        <v>立脇    岬(2)</v>
      </c>
      <c r="O12" s="3"/>
    </row>
    <row r="13" spans="1:42" s="26" customFormat="1" ht="21" customHeight="1">
      <c r="A13" s="23"/>
      <c r="B13" s="23"/>
      <c r="C13" s="3"/>
      <c r="D13" s="23"/>
      <c r="E13" s="3"/>
      <c r="F13" s="23"/>
      <c r="G13" s="23"/>
      <c r="H13" s="3"/>
      <c r="I13" s="23"/>
      <c r="J13" s="3"/>
      <c r="K13" s="23"/>
      <c r="L13" s="23"/>
      <c r="M13" s="3"/>
      <c r="N13" s="23"/>
      <c r="O13" s="3"/>
    </row>
    <row r="14" spans="1:42" s="26" customFormat="1" ht="13.5" customHeight="1">
      <c r="A14" s="43" t="s">
        <v>2</v>
      </c>
      <c r="B14" s="62" t="str">
        <f>VLOOKUP(C16,但馬男!$A:$C,3,FALSE)&amp;"（2）      45″8"</f>
        <v>豊岡総（2）      45″8</v>
      </c>
      <c r="C14" s="25"/>
      <c r="D14" s="24"/>
      <c r="E14" s="3"/>
      <c r="F14" s="43" t="s">
        <v>3</v>
      </c>
      <c r="G14" s="62" t="str">
        <f>VLOOKUP(H16,但馬男!$A:$C,3,FALSE)&amp;"（3）      46″0"</f>
        <v>八　鹿（3）      46″0</v>
      </c>
      <c r="H14" s="25"/>
      <c r="I14" s="24"/>
      <c r="J14" s="3"/>
      <c r="K14" s="43" t="s">
        <v>4</v>
      </c>
      <c r="L14" s="62" t="str">
        <f>VLOOKUP(M16,但馬男!$A:$C,3,FALSE)&amp;"（4）       46″3"</f>
        <v>香　住（4）       46″3</v>
      </c>
      <c r="M14" s="25"/>
      <c r="N14" s="24"/>
      <c r="O14" s="3"/>
    </row>
    <row r="15" spans="1:42" s="26" customFormat="1" ht="13.5" customHeight="1">
      <c r="A15" s="43"/>
      <c r="B15" s="22" t="s">
        <v>60</v>
      </c>
      <c r="C15" s="32" t="s">
        <v>45</v>
      </c>
      <c r="D15" s="28" t="s">
        <v>61</v>
      </c>
      <c r="E15" s="3"/>
      <c r="F15" s="43"/>
      <c r="G15" s="22" t="s">
        <v>60</v>
      </c>
      <c r="H15" s="32" t="s">
        <v>45</v>
      </c>
      <c r="I15" s="28" t="s">
        <v>61</v>
      </c>
      <c r="J15" s="3"/>
      <c r="K15" s="43"/>
      <c r="L15" s="22" t="s">
        <v>60</v>
      </c>
      <c r="M15" s="32" t="s">
        <v>20</v>
      </c>
      <c r="N15" s="28" t="s">
        <v>61</v>
      </c>
      <c r="O15" s="3"/>
    </row>
    <row r="16" spans="1:42" s="26" customFormat="1" ht="13.5" customHeight="1">
      <c r="A16" s="23"/>
      <c r="B16" s="23">
        <v>4</v>
      </c>
      <c r="C16" s="3">
        <v>1066</v>
      </c>
      <c r="D16" s="23" t="str">
        <f>IF(C16="","",VLOOKUP(C16,但馬男!$A:$C,2,FALSE))</f>
        <v>西岡    陸(2)</v>
      </c>
      <c r="E16" s="3"/>
      <c r="F16" s="23"/>
      <c r="G16" s="23" t="s">
        <v>29</v>
      </c>
      <c r="H16" s="3">
        <v>358</v>
      </c>
      <c r="I16" s="23" t="str">
        <f>IF(H16="","",VLOOKUP(H16,但馬男!$A:$C,2,FALSE))</f>
        <v>西尾  昭洋(2)</v>
      </c>
      <c r="J16" s="3"/>
      <c r="K16" s="23"/>
      <c r="L16" s="23" t="s">
        <v>29</v>
      </c>
      <c r="M16" s="3">
        <v>1331</v>
      </c>
      <c r="N16" s="23" t="str">
        <f>IF(M16="","",VLOOKUP(M16,但馬男!$A:$C,2,FALSE))</f>
        <v>寺川  拓海(2)</v>
      </c>
      <c r="O16" s="3"/>
    </row>
    <row r="17" spans="1:42" s="26" customFormat="1" ht="13.5" customHeight="1">
      <c r="A17" s="34"/>
      <c r="B17" s="23">
        <v>1</v>
      </c>
      <c r="C17" s="35">
        <v>1071</v>
      </c>
      <c r="D17" s="23" t="str">
        <f>IF(C17="","",VLOOKUP(C17,但馬男!$A:$C,2,FALSE))</f>
        <v>岡    裕人(1)</v>
      </c>
      <c r="E17" s="3"/>
      <c r="F17" s="23"/>
      <c r="G17" s="23">
        <v>3</v>
      </c>
      <c r="H17" s="3">
        <v>359</v>
      </c>
      <c r="I17" s="23" t="str">
        <f>IF(H17="","",VLOOKUP(H17,但馬男!$A:$C,2,FALSE))</f>
        <v>藤原  聖矢(2)</v>
      </c>
      <c r="J17" s="3"/>
      <c r="K17" s="23"/>
      <c r="L17" s="23" t="s">
        <v>29</v>
      </c>
      <c r="M17" s="35">
        <v>1332</v>
      </c>
      <c r="N17" s="23" t="str">
        <f>IF(M17="","",VLOOKUP(M17,但馬男!$A:$C,2,FALSE))</f>
        <v>畑中  昌太(2)</v>
      </c>
      <c r="O17" s="3"/>
    </row>
    <row r="18" spans="1:42" s="26" customFormat="1" ht="13.5" customHeight="1">
      <c r="A18" s="23"/>
      <c r="B18" s="23">
        <v>3</v>
      </c>
      <c r="C18" s="3">
        <v>1072</v>
      </c>
      <c r="D18" s="23" t="str">
        <f>IF(C18="","",VLOOKUP(C18,但馬男!$A:$C,2,FALSE))</f>
        <v>梅田  昇樹(1)</v>
      </c>
      <c r="E18" s="3"/>
      <c r="F18" s="23"/>
      <c r="G18" s="23">
        <v>2</v>
      </c>
      <c r="H18" s="3">
        <v>360</v>
      </c>
      <c r="I18" s="23" t="str">
        <f>IF(H18="","",VLOOKUP(H18,但馬男!$A:$C,2,FALSE))</f>
        <v>小野  慧樹(2)</v>
      </c>
      <c r="J18" s="3"/>
      <c r="K18" s="23"/>
      <c r="L18" s="23" t="s">
        <v>29</v>
      </c>
      <c r="M18" s="3">
        <v>1334</v>
      </c>
      <c r="N18" s="23" t="str">
        <f>IF(M18="","",VLOOKUP(M18,但馬男!$A:$C,2,FALSE))</f>
        <v>前川  誠太(2)</v>
      </c>
      <c r="O18" s="3"/>
    </row>
    <row r="19" spans="1:42" s="26" customFormat="1" ht="13.5" customHeight="1">
      <c r="A19" s="23"/>
      <c r="B19" s="23" t="s">
        <v>29</v>
      </c>
      <c r="C19" s="3">
        <v>1073</v>
      </c>
      <c r="D19" s="23" t="str">
        <f>IF(C19="","",VLOOKUP(C19,但馬男!$A:$C,2,FALSE))</f>
        <v>平瀬    廉(1)</v>
      </c>
      <c r="E19" s="3"/>
      <c r="F19" s="23"/>
      <c r="G19" s="23">
        <v>4</v>
      </c>
      <c r="H19" s="3">
        <v>367</v>
      </c>
      <c r="I19" s="23" t="str">
        <f>IF(H19="","",VLOOKUP(H19,但馬男!$A:$C,2,FALSE))</f>
        <v>村上倫太郎(2)</v>
      </c>
      <c r="J19" s="3"/>
      <c r="K19" s="23"/>
      <c r="L19" s="23">
        <v>1</v>
      </c>
      <c r="M19" s="3">
        <v>1337</v>
      </c>
      <c r="N19" s="23" t="str">
        <f>IF(M19="","",VLOOKUP(M19,但馬男!$A:$C,2,FALSE))</f>
        <v>原    良行(2)</v>
      </c>
      <c r="O19" s="3"/>
    </row>
    <row r="20" spans="1:42" s="26" customFormat="1" ht="13.5" customHeight="1">
      <c r="A20" s="23"/>
      <c r="B20" s="23">
        <v>2</v>
      </c>
      <c r="C20" s="3">
        <v>1074</v>
      </c>
      <c r="D20" s="23" t="str">
        <f>IF(C20="","",VLOOKUP(C20,但馬男!$A:$C,2,FALSE))</f>
        <v>前田  脩佑(1)</v>
      </c>
      <c r="E20" s="3"/>
      <c r="F20" s="23"/>
      <c r="G20" s="23" t="s">
        <v>29</v>
      </c>
      <c r="H20" s="3">
        <v>378</v>
      </c>
      <c r="I20" s="23" t="str">
        <f>IF(H20="","",VLOOKUP(H20,但馬男!$A:$C,2,FALSE))</f>
        <v>藤本  修也(1)</v>
      </c>
      <c r="J20" s="3"/>
      <c r="K20" s="23"/>
      <c r="L20" s="23">
        <v>2</v>
      </c>
      <c r="M20" s="3">
        <v>1342</v>
      </c>
      <c r="N20" s="23" t="str">
        <f>IF(M20="","",VLOOKUP(M20,但馬男!$A:$C,2,FALSE))</f>
        <v>磯田    駿(1)</v>
      </c>
      <c r="O20" s="3"/>
    </row>
    <row r="21" spans="1:42" s="26" customFormat="1" ht="13.5" customHeight="1">
      <c r="A21" s="44"/>
      <c r="B21" s="23" t="s">
        <v>29</v>
      </c>
      <c r="C21" s="3">
        <v>1076</v>
      </c>
      <c r="D21" s="23" t="str">
        <f>IF(C21="","",VLOOKUP(C21,但馬男!$A:$C,2,FALSE))</f>
        <v>太田    誠(1)</v>
      </c>
      <c r="E21" s="3"/>
      <c r="F21" s="23"/>
      <c r="G21" s="23">
        <v>1</v>
      </c>
      <c r="H21" s="3">
        <v>383</v>
      </c>
      <c r="I21" s="23" t="str">
        <f>IF(H21="","",VLOOKUP(H21,但馬男!$A:$C,2,FALSE))</f>
        <v>政次  亮太(1)</v>
      </c>
      <c r="J21" s="3"/>
      <c r="K21" s="23"/>
      <c r="L21" s="23">
        <v>3</v>
      </c>
      <c r="M21" s="3">
        <v>1349</v>
      </c>
      <c r="N21" s="23" t="str">
        <f>IF(M21="","",VLOOKUP(M21,但馬男!$A:$C,2,FALSE))</f>
        <v>上村  厚太(1)</v>
      </c>
      <c r="O21" s="3"/>
    </row>
    <row r="22" spans="1:42" s="26" customFormat="1" ht="13.5" customHeight="1">
      <c r="A22" s="44"/>
      <c r="B22" s="23"/>
      <c r="C22" s="3"/>
      <c r="D22" s="23"/>
      <c r="E22" s="3"/>
      <c r="F22" s="23"/>
      <c r="G22" s="23"/>
      <c r="H22" s="3"/>
      <c r="I22" s="23"/>
      <c r="J22" s="3"/>
      <c r="K22" s="23"/>
      <c r="L22" s="23">
        <v>4</v>
      </c>
      <c r="M22" s="3">
        <v>1333</v>
      </c>
      <c r="N22" s="23" t="str">
        <f>IF(M22="","",VLOOKUP(M22,但馬男!$A:$C,2,FALSE))</f>
        <v>小西  夕輝(2)</v>
      </c>
      <c r="O22" s="3"/>
    </row>
    <row r="23" spans="1:42" s="26" customFormat="1" ht="21" customHeight="1">
      <c r="A23" s="45"/>
      <c r="B23" s="23"/>
      <c r="C23" s="3"/>
      <c r="D23" s="23" t="str">
        <f>IF(C23="","",VLOOKUP(C23,但馬男!$A$1:$C$240,2,FALSE))</f>
        <v/>
      </c>
      <c r="E23" s="3"/>
      <c r="F23" s="23"/>
      <c r="G23" s="23"/>
      <c r="H23" s="3"/>
      <c r="I23" s="23" t="str">
        <f>IF(H23="","",VLOOKUP(H23,但馬男!$A$1:$C$240,2,FALSE))</f>
        <v/>
      </c>
      <c r="J23" s="3"/>
      <c r="K23" s="23"/>
      <c r="L23" s="23"/>
      <c r="M23" s="3"/>
      <c r="N23" s="23"/>
      <c r="O23" s="3"/>
    </row>
    <row r="24" spans="1:42" s="26" customFormat="1" ht="13.5" customHeight="1">
      <c r="A24" s="43" t="s">
        <v>5</v>
      </c>
      <c r="B24" s="62" t="str">
        <f>VLOOKUP(C26,但馬男!$A:$C,3,FALSE)&amp;"（7）     49″7"</f>
        <v>生　野（7）     49″7</v>
      </c>
      <c r="C24" s="25"/>
      <c r="D24" s="24"/>
      <c r="E24" s="3"/>
      <c r="F24" s="43" t="s">
        <v>398</v>
      </c>
      <c r="G24" s="62" t="str">
        <f>VLOOKUP(H26,但馬男!$A:$C,3,FALSE)&amp;"（5）      48″1"</f>
        <v>近大豊（5）      48″1</v>
      </c>
      <c r="H24" s="25"/>
      <c r="I24" s="24"/>
      <c r="J24" s="3"/>
      <c r="K24" s="60"/>
      <c r="L24" s="66"/>
      <c r="M24" s="35"/>
      <c r="N24" s="34"/>
      <c r="O24" s="3"/>
    </row>
    <row r="25" spans="1:42" s="26" customFormat="1" ht="13.5" customHeight="1">
      <c r="A25" s="43"/>
      <c r="B25" s="22" t="s">
        <v>60</v>
      </c>
      <c r="C25" s="32" t="s">
        <v>20</v>
      </c>
      <c r="D25" s="28" t="s">
        <v>61</v>
      </c>
      <c r="E25" s="3"/>
      <c r="F25" s="43"/>
      <c r="G25" s="22" t="s">
        <v>60</v>
      </c>
      <c r="H25" s="32" t="s">
        <v>20</v>
      </c>
      <c r="I25" s="28" t="s">
        <v>61</v>
      </c>
      <c r="J25" s="3"/>
      <c r="K25" s="60"/>
      <c r="L25" s="65"/>
      <c r="M25" s="39"/>
      <c r="N25" s="40"/>
      <c r="O25" s="3"/>
    </row>
    <row r="26" spans="1:42" s="26" customFormat="1" ht="13.5" customHeight="1">
      <c r="A26" s="23"/>
      <c r="B26" s="23">
        <v>3</v>
      </c>
      <c r="C26" s="3">
        <v>186</v>
      </c>
      <c r="D26" s="23" t="str">
        <f>IF(C26="","",VLOOKUP(C26,但馬男!$A:$C,2,FALSE))</f>
        <v>三方  達樹(1)</v>
      </c>
      <c r="E26" s="3"/>
      <c r="F26" s="23"/>
      <c r="G26" s="23" t="s">
        <v>29</v>
      </c>
      <c r="H26" s="35">
        <v>1164</v>
      </c>
      <c r="I26" s="23" t="str">
        <f>IF(H26="","",VLOOKUP(H26,但馬男!$A:$C,2,FALSE))</f>
        <v>山根  滉太(2)</v>
      </c>
      <c r="J26" s="3"/>
      <c r="K26" s="34"/>
      <c r="L26" s="34"/>
      <c r="M26" s="35"/>
      <c r="N26" s="34"/>
      <c r="O26" s="3"/>
    </row>
    <row r="27" spans="1:42" s="26" customFormat="1" ht="13.5" customHeight="1">
      <c r="A27" s="34"/>
      <c r="B27" s="23">
        <v>4</v>
      </c>
      <c r="C27" s="3">
        <v>187</v>
      </c>
      <c r="D27" s="23" t="str">
        <f>IF(C27="","",VLOOKUP(C27,但馬男!$A:$C,2,FALSE))</f>
        <v>恒成    泉(1)</v>
      </c>
      <c r="E27" s="35"/>
      <c r="F27" s="34"/>
      <c r="G27" s="23" t="s">
        <v>29</v>
      </c>
      <c r="H27" s="3">
        <v>1169</v>
      </c>
      <c r="I27" s="23" t="str">
        <f>IF(H27="","",VLOOKUP(H27,但馬男!$A:$C,2,FALSE))</f>
        <v>浅田  貴大(1)</v>
      </c>
      <c r="J27" s="35"/>
      <c r="K27" s="34"/>
      <c r="L27" s="34"/>
      <c r="M27" s="35"/>
      <c r="N27" s="34"/>
      <c r="O27" s="35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</row>
    <row r="28" spans="1:42" s="26" customFormat="1" ht="13.5" customHeight="1">
      <c r="A28" s="23"/>
      <c r="B28" s="23" t="s">
        <v>29</v>
      </c>
      <c r="C28" s="3">
        <v>188</v>
      </c>
      <c r="D28" s="23" t="str">
        <f>IF(C28="","",VLOOKUP(C28,但馬男!$A:$C,2,FALSE))</f>
        <v>下村  魁生(1)</v>
      </c>
      <c r="E28" s="3"/>
      <c r="F28" s="23"/>
      <c r="G28" s="23">
        <v>2</v>
      </c>
      <c r="H28" s="3">
        <v>1170</v>
      </c>
      <c r="I28" s="23" t="str">
        <f>IF(H28="","",VLOOKUP(H28,但馬男!$A:$C,2,FALSE))</f>
        <v>岩本  一希(1)</v>
      </c>
      <c r="J28" s="3"/>
      <c r="K28" s="34"/>
      <c r="L28" s="34"/>
      <c r="M28" s="35"/>
      <c r="N28" s="34"/>
      <c r="O28" s="3"/>
    </row>
    <row r="29" spans="1:42" s="26" customFormat="1" ht="13.5" customHeight="1">
      <c r="A29" s="23"/>
      <c r="B29" s="23" t="s">
        <v>29</v>
      </c>
      <c r="C29" s="3">
        <v>189</v>
      </c>
      <c r="D29" s="23" t="str">
        <f>IF(C29="","",VLOOKUP(C29,但馬男!$A:$C,2,FALSE))</f>
        <v>山下  海聖(1)</v>
      </c>
      <c r="E29" s="3"/>
      <c r="F29" s="23"/>
      <c r="G29" s="23">
        <v>1</v>
      </c>
      <c r="H29" s="3">
        <v>1175</v>
      </c>
      <c r="I29" s="23" t="str">
        <f>IF(H29="","",VLOOKUP(H29,但馬男!$A:$C,2,FALSE))</f>
        <v>西村  隼也(1)</v>
      </c>
      <c r="J29" s="3"/>
      <c r="K29" s="34"/>
      <c r="L29" s="34"/>
      <c r="M29" s="35"/>
      <c r="N29" s="34"/>
      <c r="O29" s="3"/>
    </row>
    <row r="30" spans="1:42" s="26" customFormat="1" ht="13.5" customHeight="1">
      <c r="A30" s="54"/>
      <c r="B30" s="23">
        <v>2</v>
      </c>
      <c r="C30" s="3">
        <v>190</v>
      </c>
      <c r="D30" s="23" t="str">
        <f>IF(C30="","",VLOOKUP(C30,但馬男!$A:$C,2,FALSE))</f>
        <v>上田  大樹(1)</v>
      </c>
      <c r="E30" s="3"/>
      <c r="F30" s="23"/>
      <c r="G30" s="23">
        <v>4</v>
      </c>
      <c r="H30" s="3">
        <v>1180</v>
      </c>
      <c r="I30" s="23" t="str">
        <f>IF(H30="","",VLOOKUP(H30,但馬男!$A:$C,2,FALSE))</f>
        <v>朝倉  佳伸(1)</v>
      </c>
      <c r="J30" s="3"/>
      <c r="K30" s="34"/>
      <c r="L30" s="34"/>
      <c r="M30" s="35"/>
      <c r="N30" s="34"/>
      <c r="O30" s="3"/>
    </row>
    <row r="31" spans="1:42" s="26" customFormat="1" ht="13.5" customHeight="1">
      <c r="A31" s="45"/>
      <c r="B31" s="23">
        <v>1</v>
      </c>
      <c r="C31" s="3">
        <v>191</v>
      </c>
      <c r="D31" s="23" t="str">
        <f>IF(C31="","",VLOOKUP(C31,但馬男!$A:$C,2,FALSE))</f>
        <v>竹村  直登(1)</v>
      </c>
      <c r="E31" s="3"/>
      <c r="F31" s="23"/>
      <c r="G31" s="23">
        <v>3</v>
      </c>
      <c r="H31" s="3">
        <v>1181</v>
      </c>
      <c r="I31" s="23" t="str">
        <f>IF(H31="","",VLOOKUP(H31,但馬男!$A:$C,2,FALSE))</f>
        <v>坂田  光謙(1)</v>
      </c>
      <c r="J31" s="3"/>
      <c r="K31" s="34"/>
      <c r="L31" s="34"/>
      <c r="M31" s="35"/>
      <c r="N31" s="34"/>
      <c r="O31" s="3"/>
    </row>
    <row r="32" spans="1:42" s="26" customFormat="1" ht="21" customHeight="1">
      <c r="A32" s="23"/>
      <c r="B32" s="23"/>
      <c r="C32" s="3"/>
      <c r="D32" s="23"/>
      <c r="E32" s="3"/>
      <c r="F32" s="23"/>
      <c r="G32" s="23"/>
      <c r="H32" s="3"/>
      <c r="I32" s="23"/>
      <c r="J32" s="3"/>
      <c r="K32" s="23"/>
      <c r="L32" s="23"/>
      <c r="M32" s="3"/>
      <c r="N32" s="23"/>
      <c r="O32" s="3"/>
    </row>
    <row r="33" spans="1:42" s="26" customFormat="1" ht="21" customHeight="1">
      <c r="A33" s="23"/>
      <c r="B33" s="23"/>
      <c r="C33" s="3"/>
      <c r="D33" s="23"/>
      <c r="E33" s="3"/>
      <c r="F33" s="23"/>
      <c r="G33" s="23"/>
      <c r="H33" s="3"/>
      <c r="I33" s="23"/>
      <c r="J33" s="44"/>
      <c r="K33" s="42"/>
    </row>
    <row r="34" spans="1:42" ht="22.5" customHeight="1">
      <c r="A34" s="79" t="s">
        <v>87</v>
      </c>
      <c r="B34" s="80"/>
      <c r="C34" s="80"/>
      <c r="D34" s="81"/>
      <c r="E34" s="18"/>
      <c r="F34" s="104" t="s">
        <v>62</v>
      </c>
      <c r="G34" s="104"/>
      <c r="H34" s="104"/>
      <c r="I34" s="104"/>
      <c r="J34" s="104"/>
      <c r="K34" s="104"/>
      <c r="L34" s="104"/>
      <c r="M34" s="104"/>
      <c r="N34" s="104"/>
      <c r="O34" s="104"/>
    </row>
    <row r="35" spans="1:42" ht="21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42" ht="15" customHeight="1">
      <c r="A36" s="90" t="s">
        <v>9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4"/>
    </row>
    <row r="37" spans="1:42" ht="7.5" customHeight="1">
      <c r="A37" s="103"/>
      <c r="B37" s="103"/>
      <c r="C37" s="4"/>
      <c r="D37" s="8"/>
      <c r="E37" s="4"/>
      <c r="F37" s="8"/>
      <c r="G37" s="8"/>
      <c r="H37" s="4"/>
      <c r="I37" s="8"/>
      <c r="J37" s="4"/>
      <c r="K37" s="8"/>
      <c r="L37" s="8"/>
      <c r="M37" s="4"/>
      <c r="N37" s="8"/>
      <c r="O37" s="4"/>
    </row>
    <row r="38" spans="1:42" s="26" customFormat="1" ht="13.5" customHeight="1">
      <c r="A38" s="43" t="s">
        <v>0</v>
      </c>
      <c r="B38" s="62" t="str">
        <f>VLOOKUP(C40,但馬男!$A:$C,3,FALSE)&amp;"（  ）   ′    ″"</f>
        <v>日　高（  ）   ′    ″</v>
      </c>
      <c r="C38" s="25"/>
      <c r="D38" s="24"/>
      <c r="E38" s="3"/>
      <c r="F38" s="43" t="s">
        <v>25</v>
      </c>
      <c r="G38" s="62" t="str">
        <f>VLOOKUP(H40,但馬男!$A:$C,3,FALSE)&amp;"（5）   3′58″6"</f>
        <v>近大豊（5）   3′58″6</v>
      </c>
      <c r="H38" s="25"/>
      <c r="I38" s="24"/>
      <c r="J38" s="3"/>
      <c r="K38" s="43" t="s">
        <v>95</v>
      </c>
      <c r="L38" s="62" t="str">
        <f>VLOOKUP(M40,但馬男!$A:$C,3,FALSE)&amp;"（4）   3′56″5"</f>
        <v>豊岡総（4）   3′56″5</v>
      </c>
      <c r="M38" s="25"/>
      <c r="N38" s="24"/>
      <c r="O38" s="3"/>
    </row>
    <row r="39" spans="1:42" s="26" customFormat="1" ht="13.5" customHeight="1">
      <c r="A39" s="43"/>
      <c r="B39" s="22" t="s">
        <v>60</v>
      </c>
      <c r="C39" s="32" t="s">
        <v>20</v>
      </c>
      <c r="D39" s="28" t="s">
        <v>61</v>
      </c>
      <c r="E39" s="3"/>
      <c r="F39" s="43"/>
      <c r="G39" s="22" t="s">
        <v>60</v>
      </c>
      <c r="H39" s="32" t="s">
        <v>20</v>
      </c>
      <c r="I39" s="28" t="s">
        <v>61</v>
      </c>
      <c r="J39" s="3"/>
      <c r="K39" s="43"/>
      <c r="L39" s="22" t="s">
        <v>60</v>
      </c>
      <c r="M39" s="32" t="s">
        <v>20</v>
      </c>
      <c r="N39" s="28" t="s">
        <v>61</v>
      </c>
      <c r="O39" s="3"/>
    </row>
    <row r="40" spans="1:42" s="26" customFormat="1" ht="13.5" customHeight="1">
      <c r="A40" s="23"/>
      <c r="B40" s="23" t="s">
        <v>29</v>
      </c>
      <c r="C40" s="3">
        <v>604</v>
      </c>
      <c r="D40" s="23" t="str">
        <f>IF(C40="","",VLOOKUP(C40,但馬男!$A:$C,2,FALSE))</f>
        <v>尾上  智洋(2)</v>
      </c>
      <c r="E40" s="3"/>
      <c r="F40" s="23"/>
      <c r="G40" s="23">
        <v>3</v>
      </c>
      <c r="H40" s="3">
        <v>1164</v>
      </c>
      <c r="I40" s="23" t="str">
        <f>IF(H40="","",VLOOKUP(H40,但馬男!$A:$C,2,FALSE))</f>
        <v>山根  滉太(2)</v>
      </c>
      <c r="J40" s="3"/>
      <c r="K40" s="23"/>
      <c r="L40" s="23">
        <v>4</v>
      </c>
      <c r="M40" s="35">
        <v>1066</v>
      </c>
      <c r="N40" s="23" t="str">
        <f>IF(M40="","",VLOOKUP(M40,但馬男!$A:$C,2,FALSE))</f>
        <v>西岡    陸(2)</v>
      </c>
      <c r="O40" s="3"/>
    </row>
    <row r="41" spans="1:42" s="26" customFormat="1" ht="13.5" customHeight="1">
      <c r="A41" s="34"/>
      <c r="B41" s="23" t="s">
        <v>29</v>
      </c>
      <c r="C41" s="3">
        <v>605</v>
      </c>
      <c r="D41" s="23" t="str">
        <f>IF(C41="","",VLOOKUP(C41,但馬男!$A:$C,2,FALSE))</f>
        <v>安達  隼人(2)</v>
      </c>
      <c r="E41" s="35"/>
      <c r="F41" s="34"/>
      <c r="G41" s="23">
        <v>2</v>
      </c>
      <c r="H41" s="3">
        <v>1166</v>
      </c>
      <c r="I41" s="23" t="str">
        <f>IF(H41="","",VLOOKUP(H41,但馬男!$A:$C,2,FALSE))</f>
        <v>前田  裕紀(2)</v>
      </c>
      <c r="J41" s="35"/>
      <c r="K41" s="23"/>
      <c r="L41" s="23" t="s">
        <v>29</v>
      </c>
      <c r="M41" s="3">
        <v>1071</v>
      </c>
      <c r="N41" s="23" t="str">
        <f>IF(M41="","",VLOOKUP(M41,但馬男!$A:$C,2,FALSE))</f>
        <v>岡    裕人(1)</v>
      </c>
      <c r="O41" s="35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</row>
    <row r="42" spans="1:42" s="26" customFormat="1" ht="13.5" customHeight="1">
      <c r="A42" s="23"/>
      <c r="B42" s="23" t="s">
        <v>29</v>
      </c>
      <c r="C42" s="3">
        <v>606</v>
      </c>
      <c r="D42" s="23" t="str">
        <f>IF(C42="","",VLOOKUP(C42,但馬男!$A:$C,2,FALSE))</f>
        <v>上垣    匠(1)</v>
      </c>
      <c r="E42" s="3"/>
      <c r="F42" s="23"/>
      <c r="G42" s="23">
        <v>4</v>
      </c>
      <c r="H42" s="3">
        <v>1169</v>
      </c>
      <c r="I42" s="23" t="str">
        <f>IF(H42="","",VLOOKUP(H42,但馬男!$A:$C,2,FALSE))</f>
        <v>浅田  貴大(1)</v>
      </c>
      <c r="J42" s="3"/>
      <c r="K42" s="23"/>
      <c r="L42" s="23">
        <v>2</v>
      </c>
      <c r="M42" s="3">
        <v>1072</v>
      </c>
      <c r="N42" s="23" t="str">
        <f>IF(M42="","",VLOOKUP(M42,但馬男!$A:$C,2,FALSE))</f>
        <v>梅田  昇樹(1)</v>
      </c>
      <c r="O42" s="3"/>
    </row>
    <row r="43" spans="1:42" s="26" customFormat="1" ht="13.5" customHeight="1">
      <c r="A43" s="23"/>
      <c r="B43" s="23" t="s">
        <v>29</v>
      </c>
      <c r="C43" s="3">
        <v>607</v>
      </c>
      <c r="D43" s="23" t="str">
        <f>IF(C43="","",VLOOKUP(C43,但馬男!$A:$C,2,FALSE))</f>
        <v>豊田  英城(1)</v>
      </c>
      <c r="E43" s="3"/>
      <c r="F43" s="23"/>
      <c r="G43" s="23" t="s">
        <v>29</v>
      </c>
      <c r="H43" s="3">
        <v>1175</v>
      </c>
      <c r="I43" s="23" t="str">
        <f>IF(H43="","",VLOOKUP(H43,但馬男!$A:$C,2,FALSE))</f>
        <v>西村  隼也(1)</v>
      </c>
      <c r="J43" s="3"/>
      <c r="K43" s="23"/>
      <c r="L43" s="23">
        <v>3</v>
      </c>
      <c r="M43" s="3">
        <v>1073</v>
      </c>
      <c r="N43" s="23" t="str">
        <f>IF(M43="","",VLOOKUP(M43,但馬男!$A:$C,2,FALSE))</f>
        <v>平瀬    廉(1)</v>
      </c>
      <c r="O43" s="3"/>
    </row>
    <row r="44" spans="1:42" s="26" customFormat="1" ht="13.5" customHeight="1">
      <c r="A44" s="54"/>
      <c r="B44" s="23" t="s">
        <v>29</v>
      </c>
      <c r="C44" s="3"/>
      <c r="D44" s="23" t="str">
        <f>IF(C44="","",VLOOKUP(C44,但馬男!$A:$C,2,FALSE))</f>
        <v/>
      </c>
      <c r="E44" s="3"/>
      <c r="F44" s="23"/>
      <c r="G44" s="23">
        <v>1</v>
      </c>
      <c r="H44" s="3">
        <v>1179</v>
      </c>
      <c r="I44" s="23" t="str">
        <f>IF(H44="","",VLOOKUP(H44,但馬男!$A:$C,2,FALSE))</f>
        <v>宮垣    明(1)</v>
      </c>
      <c r="J44" s="3"/>
      <c r="K44" s="23"/>
      <c r="L44" s="23">
        <v>1</v>
      </c>
      <c r="M44" s="3">
        <v>1074</v>
      </c>
      <c r="N44" s="23" t="str">
        <f>IF(M44="","",VLOOKUP(M44,但馬男!$A:$C,2,FALSE))</f>
        <v>前田  脩佑(1)</v>
      </c>
      <c r="O44" s="3"/>
    </row>
    <row r="45" spans="1:42" s="26" customFormat="1" ht="13.5" customHeight="1">
      <c r="A45" s="45"/>
      <c r="B45" s="23" t="s">
        <v>29</v>
      </c>
      <c r="C45" s="3"/>
      <c r="D45" s="23" t="str">
        <f>IF(C45="","",VLOOKUP(C45,但馬男!$A:$C,2,FALSE))</f>
        <v/>
      </c>
      <c r="E45" s="3"/>
      <c r="F45" s="23"/>
      <c r="G45" s="23" t="s">
        <v>29</v>
      </c>
      <c r="H45" s="3">
        <v>1181</v>
      </c>
      <c r="I45" s="23" t="str">
        <f>IF(H45="","",VLOOKUP(H45,但馬男!$A:$C,2,FALSE))</f>
        <v>坂田  光謙(1)</v>
      </c>
      <c r="J45" s="3"/>
      <c r="K45" s="23"/>
      <c r="L45" s="23" t="s">
        <v>29</v>
      </c>
      <c r="M45" s="3">
        <v>1076</v>
      </c>
      <c r="N45" s="23" t="str">
        <f>IF(M45="","",VLOOKUP(M45,但馬男!$A:$C,2,FALSE))</f>
        <v>太田    誠(1)</v>
      </c>
      <c r="O45" s="3"/>
    </row>
    <row r="46" spans="1:42" s="26" customFormat="1" ht="21" customHeight="1">
      <c r="A46" s="23"/>
      <c r="B46" s="23"/>
      <c r="C46" s="3"/>
      <c r="D46" s="23"/>
      <c r="E46" s="3"/>
      <c r="F46" s="23"/>
      <c r="G46" s="23"/>
      <c r="H46" s="3"/>
      <c r="I46" s="23"/>
      <c r="J46" s="3"/>
      <c r="K46" s="23"/>
      <c r="L46" s="23"/>
      <c r="M46" s="3"/>
      <c r="N46" s="23"/>
      <c r="O46" s="3"/>
    </row>
    <row r="47" spans="1:42" s="26" customFormat="1" ht="13.5" customHeight="1">
      <c r="A47" s="43" t="s">
        <v>2</v>
      </c>
      <c r="B47" s="62" t="str">
        <f>VLOOKUP(C49,但馬男!$A:$C,3,FALSE)&amp;"（2）   3′42″2"</f>
        <v>八　鹿（2）   3′42″2</v>
      </c>
      <c r="C47" s="25"/>
      <c r="D47" s="24"/>
      <c r="E47" s="3"/>
      <c r="F47" s="43" t="s">
        <v>3</v>
      </c>
      <c r="G47" s="62" t="str">
        <f>VLOOKUP(H49,但馬男!$A:$C,3,FALSE)&amp;"（3）   3′48″1"</f>
        <v>豊　岡（3）   3′48″1</v>
      </c>
      <c r="H47" s="25"/>
      <c r="I47" s="24"/>
      <c r="J47" s="3"/>
      <c r="K47" s="43" t="s">
        <v>4</v>
      </c>
      <c r="L47" s="62" t="str">
        <f>VLOOKUP(M49,但馬男!$A:$C,3,FALSE)&amp;"（1）   3′39″9"</f>
        <v>香　住（1）   3′39″9</v>
      </c>
      <c r="M47" s="25"/>
      <c r="N47" s="24"/>
      <c r="O47" s="3"/>
    </row>
    <row r="48" spans="1:42" s="26" customFormat="1" ht="13.5" customHeight="1">
      <c r="A48" s="43"/>
      <c r="B48" s="22" t="s">
        <v>60</v>
      </c>
      <c r="C48" s="32" t="s">
        <v>20</v>
      </c>
      <c r="D48" s="28" t="s">
        <v>61</v>
      </c>
      <c r="E48" s="3"/>
      <c r="F48" s="43"/>
      <c r="G48" s="22" t="s">
        <v>60</v>
      </c>
      <c r="H48" s="32" t="s">
        <v>20</v>
      </c>
      <c r="I48" s="28" t="s">
        <v>61</v>
      </c>
      <c r="J48" s="3"/>
      <c r="K48" s="43"/>
      <c r="L48" s="22" t="s">
        <v>60</v>
      </c>
      <c r="M48" s="32" t="s">
        <v>20</v>
      </c>
      <c r="N48" s="28" t="s">
        <v>61</v>
      </c>
      <c r="O48" s="3"/>
    </row>
    <row r="49" spans="1:42" s="26" customFormat="1" ht="13.5" customHeight="1">
      <c r="A49" s="23"/>
      <c r="B49" s="23" t="s">
        <v>29</v>
      </c>
      <c r="C49" s="3">
        <v>358</v>
      </c>
      <c r="D49" s="23" t="str">
        <f>IF(C49="","",VLOOKUP(C49,但馬男!$A:$C,2,FALSE))</f>
        <v>西尾  昭洋(2)</v>
      </c>
      <c r="E49" s="3"/>
      <c r="F49" s="23"/>
      <c r="G49" s="23" t="s">
        <v>29</v>
      </c>
      <c r="H49" s="3">
        <v>964</v>
      </c>
      <c r="I49" s="23" t="str">
        <f>IF(H49="","",VLOOKUP(H49,但馬男!$A:$C,2,FALSE))</f>
        <v>上田    洋(2)</v>
      </c>
      <c r="J49" s="3"/>
      <c r="K49" s="23"/>
      <c r="L49" s="23">
        <v>3</v>
      </c>
      <c r="M49" s="3">
        <v>1331</v>
      </c>
      <c r="N49" s="23" t="str">
        <f>IF(M49="","",VLOOKUP(M49,但馬男!$A:$C,2,FALSE))</f>
        <v>寺川  拓海(2)</v>
      </c>
      <c r="O49" s="3"/>
    </row>
    <row r="50" spans="1:42" s="26" customFormat="1" ht="13.5" customHeight="1">
      <c r="A50" s="34"/>
      <c r="B50" s="23">
        <v>2</v>
      </c>
      <c r="C50" s="35">
        <v>359</v>
      </c>
      <c r="D50" s="23" t="str">
        <f>IF(C50="","",VLOOKUP(C50,但馬男!$A:$C,2,FALSE))</f>
        <v>藤原  聖矢(2)</v>
      </c>
      <c r="E50" s="3"/>
      <c r="F50" s="23"/>
      <c r="G50" s="23">
        <v>3</v>
      </c>
      <c r="H50" s="3">
        <v>966</v>
      </c>
      <c r="I50" s="23" t="str">
        <f>IF(H50="","",VLOOKUP(H50,但馬男!$A:$C,2,FALSE))</f>
        <v>駒居  孝章(2)</v>
      </c>
      <c r="J50" s="3"/>
      <c r="K50" s="34"/>
      <c r="L50" s="23" t="s">
        <v>29</v>
      </c>
      <c r="M50" s="3">
        <v>1332</v>
      </c>
      <c r="N50" s="23" t="str">
        <f>IF(M50="","",VLOOKUP(M50,但馬男!$A:$C,2,FALSE))</f>
        <v>畑中  昌太(2)</v>
      </c>
      <c r="O50" s="3"/>
    </row>
    <row r="51" spans="1:42" s="26" customFormat="1" ht="13.5" customHeight="1">
      <c r="A51" s="23"/>
      <c r="B51" s="23">
        <v>1</v>
      </c>
      <c r="C51" s="3">
        <v>360</v>
      </c>
      <c r="D51" s="23" t="str">
        <f>IF(C51="","",VLOOKUP(C51,但馬男!$A:$C,2,FALSE))</f>
        <v>小野  慧樹(2)</v>
      </c>
      <c r="E51" s="3"/>
      <c r="F51" s="23"/>
      <c r="G51" s="23">
        <v>1</v>
      </c>
      <c r="H51" s="3">
        <v>973</v>
      </c>
      <c r="I51" s="23" t="str">
        <f>IF(H51="","",VLOOKUP(H51,但馬男!$A:$C,2,FALSE))</f>
        <v>村田  将惇(2)</v>
      </c>
      <c r="J51" s="3"/>
      <c r="K51" s="23"/>
      <c r="L51" s="23">
        <v>4</v>
      </c>
      <c r="M51" s="3">
        <v>1333</v>
      </c>
      <c r="N51" s="23" t="str">
        <f>IF(M51="","",VLOOKUP(M51,但馬男!$A:$C,2,FALSE))</f>
        <v>小西  夕輝(2)</v>
      </c>
      <c r="O51" s="3"/>
    </row>
    <row r="52" spans="1:42" s="26" customFormat="1" ht="13.5" customHeight="1">
      <c r="A52" s="23"/>
      <c r="B52" s="23">
        <v>4</v>
      </c>
      <c r="C52" s="3">
        <v>367</v>
      </c>
      <c r="D52" s="23" t="str">
        <f>IF(C52="","",VLOOKUP(C52,但馬男!$A:$C,2,FALSE))</f>
        <v>村上倫太郎(2)</v>
      </c>
      <c r="E52" s="3"/>
      <c r="F52" s="23"/>
      <c r="G52" s="23" t="s">
        <v>29</v>
      </c>
      <c r="H52" s="3">
        <v>975</v>
      </c>
      <c r="I52" s="23" t="str">
        <f>IF(H52="","",VLOOKUP(H52,但馬男!$A:$C,2,FALSE))</f>
        <v>畑中  隼也(2)</v>
      </c>
      <c r="J52" s="3"/>
      <c r="K52" s="23"/>
      <c r="L52" s="23">
        <v>1</v>
      </c>
      <c r="M52" s="3">
        <v>1334</v>
      </c>
      <c r="N52" s="23" t="str">
        <f>IF(M52="","",VLOOKUP(M52,但馬男!$A:$C,2,FALSE))</f>
        <v>前川  誠太(2)</v>
      </c>
      <c r="O52" s="3"/>
    </row>
    <row r="53" spans="1:42" s="26" customFormat="1" ht="13.5" customHeight="1">
      <c r="A53" s="23"/>
      <c r="B53" s="23" t="s">
        <v>29</v>
      </c>
      <c r="C53" s="3">
        <v>378</v>
      </c>
      <c r="D53" s="23" t="str">
        <f>IF(C53="","",VLOOKUP(C53,但馬男!$A:$C,2,FALSE))</f>
        <v>藤本  修也(1)</v>
      </c>
      <c r="E53" s="3"/>
      <c r="F53" s="23"/>
      <c r="G53" s="23">
        <v>4</v>
      </c>
      <c r="H53" s="3">
        <v>976</v>
      </c>
      <c r="I53" s="23" t="str">
        <f>IF(H53="","",VLOOKUP(H53,但馬男!$A:$C,2,FALSE))</f>
        <v>立脇    岬(2)</v>
      </c>
      <c r="J53" s="3"/>
      <c r="K53" s="54"/>
      <c r="L53" s="23">
        <v>2</v>
      </c>
      <c r="M53" s="3">
        <v>1337</v>
      </c>
      <c r="N53" s="23" t="str">
        <f>IF(M53="","",VLOOKUP(M53,但馬男!$A:$C,2,FALSE))</f>
        <v>原    良行(2)</v>
      </c>
      <c r="O53" s="3"/>
    </row>
    <row r="54" spans="1:42" s="26" customFormat="1" ht="13.5" customHeight="1">
      <c r="A54" s="44"/>
      <c r="B54" s="23">
        <v>3</v>
      </c>
      <c r="C54" s="3">
        <v>382</v>
      </c>
      <c r="D54" s="23" t="str">
        <f>IF(C54="","",VLOOKUP(C54,但馬男!$A:$C,2,FALSE))</f>
        <v>亀松  拓人(1)</v>
      </c>
      <c r="E54" s="3"/>
      <c r="F54" s="23"/>
      <c r="G54" s="23" t="s">
        <v>29</v>
      </c>
      <c r="H54" s="3">
        <v>981</v>
      </c>
      <c r="I54" s="23" t="str">
        <f>IF(H54="","",VLOOKUP(H54,但馬男!$A:$C,2,FALSE))</f>
        <v>福井  優哉(1)</v>
      </c>
      <c r="J54" s="3"/>
      <c r="K54" s="45"/>
      <c r="L54" s="23" t="s">
        <v>29</v>
      </c>
      <c r="M54" s="3">
        <v>1347</v>
      </c>
      <c r="N54" s="23" t="str">
        <f>IF(M54="","",VLOOKUP(M54,但馬男!$A:$C,2,FALSE))</f>
        <v>北村  嘉洋(1)</v>
      </c>
      <c r="O54" s="3"/>
    </row>
    <row r="55" spans="1:42" s="26" customFormat="1" ht="13.5" customHeight="1">
      <c r="A55" s="44"/>
      <c r="B55" s="23"/>
      <c r="C55" s="3"/>
      <c r="D55" s="23"/>
      <c r="E55" s="3"/>
      <c r="F55" s="23"/>
      <c r="G55" s="23">
        <v>2</v>
      </c>
      <c r="H55" s="3">
        <v>965</v>
      </c>
      <c r="I55" s="23" t="str">
        <f>IF(H55="","",VLOOKUP(H55,但馬男!$A:$C,2,FALSE))</f>
        <v>村田  将傑(2)</v>
      </c>
      <c r="J55" s="3"/>
      <c r="K55" s="77"/>
      <c r="L55" s="23"/>
      <c r="M55" s="3"/>
      <c r="N55" s="23"/>
      <c r="O55" s="3"/>
    </row>
    <row r="56" spans="1:42" s="26" customFormat="1" ht="21" customHeight="1">
      <c r="A56" s="23"/>
      <c r="B56" s="23"/>
      <c r="C56" s="3"/>
      <c r="D56" s="23"/>
      <c r="E56" s="3"/>
      <c r="F56" s="23"/>
      <c r="G56" s="23"/>
      <c r="H56" s="3"/>
      <c r="I56" s="23"/>
      <c r="J56" s="3"/>
      <c r="K56" s="23"/>
      <c r="L56" s="23"/>
      <c r="M56" s="3"/>
      <c r="N56" s="23"/>
      <c r="O56" s="3"/>
    </row>
    <row r="57" spans="1:42" s="26" customFormat="1" ht="13.5" customHeight="1">
      <c r="A57" s="43" t="s">
        <v>5</v>
      </c>
      <c r="B57" s="62" t="str">
        <f>VLOOKUP(C59,但馬男!$A:$C,3,FALSE)&amp;"（  ）   ′    ″"</f>
        <v>浜　坂（  ）   ′    ″</v>
      </c>
      <c r="C57" s="25"/>
      <c r="D57" s="24"/>
      <c r="E57" s="3"/>
      <c r="F57" s="43" t="s">
        <v>6</v>
      </c>
      <c r="G57" s="62" t="str">
        <f>VLOOKUP(H59,但馬男!$A:$C,3,FALSE)&amp;"（6）   4′15″1"</f>
        <v>出　石（6）   4′15″1</v>
      </c>
      <c r="H57" s="25"/>
      <c r="I57" s="24"/>
      <c r="J57" s="3"/>
      <c r="K57" s="60"/>
      <c r="L57" s="59"/>
      <c r="M57" s="35"/>
      <c r="N57" s="34"/>
      <c r="O57" s="3"/>
    </row>
    <row r="58" spans="1:42" s="26" customFormat="1" ht="13.5" customHeight="1">
      <c r="A58" s="43"/>
      <c r="B58" s="22" t="s">
        <v>60</v>
      </c>
      <c r="C58" s="32" t="s">
        <v>20</v>
      </c>
      <c r="D58" s="28" t="s">
        <v>61</v>
      </c>
      <c r="E58" s="3"/>
      <c r="F58" s="43"/>
      <c r="G58" s="22" t="s">
        <v>60</v>
      </c>
      <c r="H58" s="32" t="s">
        <v>20</v>
      </c>
      <c r="I58" s="28" t="s">
        <v>61</v>
      </c>
      <c r="J58" s="3"/>
      <c r="K58" s="60"/>
      <c r="L58" s="29"/>
      <c r="M58" s="39"/>
      <c r="N58" s="40"/>
      <c r="O58" s="3"/>
    </row>
    <row r="59" spans="1:42" s="26" customFormat="1" ht="13.5" customHeight="1">
      <c r="A59" s="23"/>
      <c r="B59" s="23">
        <v>3</v>
      </c>
      <c r="C59" s="3">
        <v>1449</v>
      </c>
      <c r="D59" s="23" t="str">
        <f>IF(C59="","",VLOOKUP(C59,但馬男!$A:$C,2,FALSE))</f>
        <v>楠田  大介(2)</v>
      </c>
      <c r="E59" s="3"/>
      <c r="F59" s="23"/>
      <c r="G59" s="23">
        <v>2</v>
      </c>
      <c r="H59" s="35">
        <v>726</v>
      </c>
      <c r="I59" s="23" t="str">
        <f>IF(H59="","",VLOOKUP(H59,但馬男!$A:$C,2,FALSE))</f>
        <v>古田  晶大(2)</v>
      </c>
      <c r="J59" s="3"/>
      <c r="K59" s="34"/>
      <c r="L59" s="34"/>
      <c r="M59" s="35"/>
      <c r="N59" s="34"/>
      <c r="O59" s="3"/>
    </row>
    <row r="60" spans="1:42" s="26" customFormat="1" ht="13.5" customHeight="1">
      <c r="A60" s="34"/>
      <c r="B60" s="23">
        <v>4</v>
      </c>
      <c r="C60" s="3">
        <v>1450</v>
      </c>
      <c r="D60" s="23" t="str">
        <f>IF(C60="","",VLOOKUP(C60,但馬男!$A:$C,2,FALSE))</f>
        <v>浅堀  楓又(2)</v>
      </c>
      <c r="E60" s="35"/>
      <c r="F60" s="23"/>
      <c r="G60" s="23" t="s">
        <v>29</v>
      </c>
      <c r="H60" s="3">
        <v>727</v>
      </c>
      <c r="I60" s="23" t="str">
        <f>IF(H60="","",VLOOKUP(H60,但馬男!$A:$C,2,FALSE))</f>
        <v>大島  凌平(2)</v>
      </c>
      <c r="J60" s="35"/>
      <c r="K60" s="34"/>
      <c r="L60" s="34"/>
      <c r="M60" s="35"/>
      <c r="N60" s="34"/>
      <c r="O60" s="35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</row>
    <row r="61" spans="1:42" s="26" customFormat="1" ht="13.5" customHeight="1">
      <c r="A61" s="23"/>
      <c r="B61" s="23">
        <v>2</v>
      </c>
      <c r="C61" s="3">
        <v>1451</v>
      </c>
      <c r="D61" s="23" t="str">
        <f>IF(C61="","",VLOOKUP(C61,但馬男!$A:$C,2,FALSE))</f>
        <v>濟木  崇成(2)</v>
      </c>
      <c r="E61" s="3"/>
      <c r="F61" s="23"/>
      <c r="G61" s="23" t="s">
        <v>29</v>
      </c>
      <c r="H61" s="3">
        <v>729</v>
      </c>
      <c r="I61" s="23" t="str">
        <f>IF(H61="","",VLOOKUP(H61,但馬男!$A:$C,2,FALSE))</f>
        <v>清水  敦史(2)</v>
      </c>
      <c r="J61" s="3"/>
      <c r="K61" s="34"/>
      <c r="L61" s="34"/>
      <c r="M61" s="35"/>
      <c r="N61" s="34"/>
      <c r="O61" s="3"/>
    </row>
    <row r="62" spans="1:42" s="26" customFormat="1" ht="13.5" customHeight="1">
      <c r="A62" s="23"/>
      <c r="B62" s="23">
        <v>1</v>
      </c>
      <c r="C62" s="3">
        <v>1453</v>
      </c>
      <c r="D62" s="23" t="str">
        <f>IF(C62="","",VLOOKUP(C62,但馬男!$A:$C,2,FALSE))</f>
        <v>安本  海斗(2)</v>
      </c>
      <c r="E62" s="3"/>
      <c r="F62" s="23"/>
      <c r="G62" s="23">
        <v>4</v>
      </c>
      <c r="H62" s="3">
        <v>731</v>
      </c>
      <c r="I62" s="23" t="str">
        <f>IF(H62="","",VLOOKUP(H62,但馬男!$A:$C,2,FALSE))</f>
        <v>中山    魁(1)</v>
      </c>
      <c r="J62" s="3"/>
      <c r="K62" s="34"/>
      <c r="L62" s="34"/>
      <c r="M62" s="35"/>
      <c r="N62" s="34"/>
      <c r="O62" s="3"/>
    </row>
    <row r="63" spans="1:42" s="26" customFormat="1" ht="13.5" customHeight="1">
      <c r="A63" s="23"/>
      <c r="B63" s="23" t="s">
        <v>29</v>
      </c>
      <c r="C63" s="3">
        <v>1456</v>
      </c>
      <c r="D63" s="23" t="str">
        <f>IF(C63="","",VLOOKUP(C63,但馬男!$A:$C,2,FALSE))</f>
        <v>堀江  知生(1)</v>
      </c>
      <c r="E63" s="3"/>
      <c r="F63" s="23"/>
      <c r="G63" s="23">
        <v>1</v>
      </c>
      <c r="H63" s="3">
        <v>732</v>
      </c>
      <c r="I63" s="23" t="str">
        <f>IF(H63="","",VLOOKUP(H63,但馬男!$A:$C,2,FALSE))</f>
        <v>中尾  祐太(1)</v>
      </c>
      <c r="J63" s="3"/>
      <c r="K63" s="34"/>
      <c r="L63" s="34"/>
      <c r="M63" s="35"/>
      <c r="N63" s="34"/>
      <c r="O63" s="3"/>
    </row>
    <row r="64" spans="1:42" s="26" customFormat="1" ht="13.5" customHeight="1">
      <c r="A64" s="23"/>
      <c r="B64" s="23" t="s">
        <v>29</v>
      </c>
      <c r="C64" s="3">
        <v>1457</v>
      </c>
      <c r="D64" s="23" t="str">
        <f>IF(C64="","",VLOOKUP(C64,但馬男!$A:$C,2,FALSE))</f>
        <v>島田亜久里(1)</v>
      </c>
      <c r="E64" s="3"/>
      <c r="F64" s="23"/>
      <c r="G64" s="23">
        <v>3</v>
      </c>
      <c r="H64" s="3">
        <v>733</v>
      </c>
      <c r="I64" s="23" t="str">
        <f>IF(H64="","",VLOOKUP(H64,但馬男!$A:$C,2,FALSE))</f>
        <v>西村  成貴(1)</v>
      </c>
      <c r="J64" s="3"/>
      <c r="K64" s="63"/>
      <c r="L64" s="34"/>
      <c r="M64" s="35"/>
      <c r="N64" s="34"/>
      <c r="O64" s="3"/>
    </row>
  </sheetData>
  <sortState ref="H25:I30">
    <sortCondition ref="H25"/>
  </sortState>
  <mergeCells count="8">
    <mergeCell ref="A37:B37"/>
    <mergeCell ref="A36:N36"/>
    <mergeCell ref="F34:O34"/>
    <mergeCell ref="A34:D34"/>
    <mergeCell ref="F1:O1"/>
    <mergeCell ref="A1:D1"/>
    <mergeCell ref="A3:N3"/>
    <mergeCell ref="A4:B4"/>
  </mergeCells>
  <phoneticPr fontId="2"/>
  <pageMargins left="0.59055118110236227" right="0.59055118110236227" top="0.59055118110236227" bottom="0.39370078740157483" header="0.51181102362204722" footer="0.39370078740157483"/>
  <pageSetup paperSize="9" scale="98" firstPageNumber="12" orientation="portrait" useFirstPageNumber="1" horizontalDpi="360" verticalDpi="360" r:id="rId1"/>
  <headerFooter alignWithMargins="0">
    <oddFooter>&amp;C&amp;"ＭＳ Ｐ明朝,標準"&amp;10－&amp;P－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285"/>
  <sheetViews>
    <sheetView topLeftCell="A13" zoomScale="130" zoomScaleNormal="130" workbookViewId="0"/>
  </sheetViews>
  <sheetFormatPr defaultRowHeight="13.5"/>
  <cols>
    <col min="1" max="1" width="9" style="3"/>
    <col min="2" max="2" width="15" style="3" customWidth="1"/>
    <col min="3" max="3" width="8.25" style="3" customWidth="1"/>
    <col min="4" max="4" width="9" style="1"/>
    <col min="8" max="8" width="12.25" customWidth="1"/>
  </cols>
  <sheetData>
    <row r="1" spans="1:4">
      <c r="A1" s="3">
        <v>175</v>
      </c>
      <c r="B1" s="3" t="s">
        <v>105</v>
      </c>
      <c r="C1" s="3" t="s">
        <v>64</v>
      </c>
      <c r="D1"/>
    </row>
    <row r="2" spans="1:4">
      <c r="A2" s="3">
        <v>177</v>
      </c>
      <c r="B2" s="3" t="s">
        <v>106</v>
      </c>
      <c r="C2" s="3" t="s">
        <v>64</v>
      </c>
      <c r="D2"/>
    </row>
    <row r="3" spans="1:4">
      <c r="A3" s="3">
        <v>178</v>
      </c>
      <c r="B3" s="3" t="s">
        <v>107</v>
      </c>
      <c r="C3" s="3" t="s">
        <v>64</v>
      </c>
      <c r="D3"/>
    </row>
    <row r="4" spans="1:4">
      <c r="A4" s="3">
        <v>179</v>
      </c>
      <c r="B4" s="3" t="s">
        <v>108</v>
      </c>
      <c r="C4" s="3" t="s">
        <v>64</v>
      </c>
      <c r="D4"/>
    </row>
    <row r="5" spans="1:4">
      <c r="A5" s="3">
        <v>180</v>
      </c>
      <c r="B5" s="3" t="s">
        <v>109</v>
      </c>
      <c r="C5" s="3" t="s">
        <v>64</v>
      </c>
      <c r="D5"/>
    </row>
    <row r="6" spans="1:4">
      <c r="A6" s="3">
        <v>181</v>
      </c>
      <c r="B6" s="3" t="s">
        <v>110</v>
      </c>
      <c r="C6" s="3" t="s">
        <v>64</v>
      </c>
      <c r="D6"/>
    </row>
    <row r="7" spans="1:4">
      <c r="A7" s="3">
        <v>182</v>
      </c>
      <c r="B7" s="3" t="s">
        <v>111</v>
      </c>
      <c r="C7" s="3" t="s">
        <v>64</v>
      </c>
      <c r="D7"/>
    </row>
    <row r="8" spans="1:4">
      <c r="A8" s="3">
        <v>183</v>
      </c>
      <c r="B8" s="3" t="s">
        <v>112</v>
      </c>
      <c r="C8" s="3" t="s">
        <v>64</v>
      </c>
      <c r="D8"/>
    </row>
    <row r="9" spans="1:4">
      <c r="A9" s="3">
        <v>184</v>
      </c>
      <c r="B9" s="3" t="s">
        <v>113</v>
      </c>
      <c r="C9" s="3" t="s">
        <v>64</v>
      </c>
      <c r="D9"/>
    </row>
    <row r="10" spans="1:4">
      <c r="A10" s="3">
        <v>186</v>
      </c>
      <c r="B10" s="3" t="s">
        <v>114</v>
      </c>
      <c r="C10" s="3" t="s">
        <v>64</v>
      </c>
      <c r="D10"/>
    </row>
    <row r="11" spans="1:4">
      <c r="A11" s="3">
        <v>187</v>
      </c>
      <c r="B11" s="3" t="s">
        <v>115</v>
      </c>
      <c r="C11" s="3" t="s">
        <v>64</v>
      </c>
      <c r="D11"/>
    </row>
    <row r="12" spans="1:4">
      <c r="A12" s="3">
        <v>188</v>
      </c>
      <c r="B12" s="3" t="s">
        <v>116</v>
      </c>
      <c r="C12" s="3" t="s">
        <v>64</v>
      </c>
      <c r="D12"/>
    </row>
    <row r="13" spans="1:4">
      <c r="A13" s="3">
        <v>189</v>
      </c>
      <c r="B13" s="3" t="s">
        <v>117</v>
      </c>
      <c r="C13" s="3" t="s">
        <v>64</v>
      </c>
      <c r="D13"/>
    </row>
    <row r="14" spans="1:4">
      <c r="A14" s="3">
        <v>190</v>
      </c>
      <c r="B14" s="3" t="s">
        <v>118</v>
      </c>
      <c r="C14" s="3" t="s">
        <v>64</v>
      </c>
      <c r="D14"/>
    </row>
    <row r="15" spans="1:4">
      <c r="A15" s="3">
        <v>191</v>
      </c>
      <c r="B15" s="3" t="s">
        <v>119</v>
      </c>
      <c r="C15" s="3" t="s">
        <v>64</v>
      </c>
      <c r="D15"/>
    </row>
    <row r="16" spans="1:4">
      <c r="A16" s="3">
        <v>202</v>
      </c>
      <c r="B16" s="3" t="s">
        <v>120</v>
      </c>
      <c r="C16" s="3" t="s">
        <v>10</v>
      </c>
      <c r="D16"/>
    </row>
    <row r="17" spans="1:4">
      <c r="A17" s="3">
        <v>203</v>
      </c>
      <c r="B17" s="3" t="s">
        <v>121</v>
      </c>
      <c r="C17" s="3" t="s">
        <v>10</v>
      </c>
      <c r="D17"/>
    </row>
    <row r="18" spans="1:4">
      <c r="A18" s="3">
        <v>204</v>
      </c>
      <c r="B18" s="3" t="s">
        <v>122</v>
      </c>
      <c r="C18" s="3" t="s">
        <v>10</v>
      </c>
      <c r="D18"/>
    </row>
    <row r="19" spans="1:4">
      <c r="A19" s="3">
        <v>205</v>
      </c>
      <c r="B19" s="3" t="s">
        <v>123</v>
      </c>
      <c r="C19" s="3" t="s">
        <v>10</v>
      </c>
      <c r="D19"/>
    </row>
    <row r="20" spans="1:4">
      <c r="A20" s="3">
        <v>206</v>
      </c>
      <c r="B20" s="3" t="s">
        <v>124</v>
      </c>
      <c r="C20" s="3" t="s">
        <v>10</v>
      </c>
      <c r="D20"/>
    </row>
    <row r="21" spans="1:4">
      <c r="A21" s="3">
        <v>207</v>
      </c>
      <c r="B21" s="3" t="s">
        <v>125</v>
      </c>
      <c r="C21" s="3" t="s">
        <v>10</v>
      </c>
      <c r="D21"/>
    </row>
    <row r="22" spans="1:4">
      <c r="A22" s="3">
        <v>211</v>
      </c>
      <c r="B22" s="3" t="s">
        <v>126</v>
      </c>
      <c r="C22" s="3" t="s">
        <v>10</v>
      </c>
      <c r="D22"/>
    </row>
    <row r="23" spans="1:4">
      <c r="A23" s="3">
        <v>212</v>
      </c>
      <c r="B23" s="3" t="s">
        <v>127</v>
      </c>
      <c r="C23" s="3" t="s">
        <v>10</v>
      </c>
      <c r="D23"/>
    </row>
    <row r="24" spans="1:4">
      <c r="A24" s="3">
        <v>213</v>
      </c>
      <c r="B24" s="3" t="s">
        <v>128</v>
      </c>
      <c r="C24" s="3" t="s">
        <v>10</v>
      </c>
      <c r="D24"/>
    </row>
    <row r="25" spans="1:4">
      <c r="A25" s="3">
        <v>214</v>
      </c>
      <c r="B25" s="3" t="s">
        <v>129</v>
      </c>
      <c r="C25" s="3" t="s">
        <v>10</v>
      </c>
      <c r="D25"/>
    </row>
    <row r="26" spans="1:4">
      <c r="A26" s="3">
        <v>215</v>
      </c>
      <c r="B26" s="3" t="s">
        <v>130</v>
      </c>
      <c r="C26" s="3" t="s">
        <v>10</v>
      </c>
      <c r="D26"/>
    </row>
    <row r="27" spans="1:4">
      <c r="A27" s="3">
        <v>216</v>
      </c>
      <c r="B27" s="3" t="s">
        <v>131</v>
      </c>
      <c r="C27" s="3" t="s">
        <v>10</v>
      </c>
      <c r="D27"/>
    </row>
    <row r="28" spans="1:4">
      <c r="A28" s="3">
        <v>217</v>
      </c>
      <c r="B28" s="3" t="s">
        <v>132</v>
      </c>
      <c r="C28" s="3" t="s">
        <v>10</v>
      </c>
      <c r="D28"/>
    </row>
    <row r="29" spans="1:4">
      <c r="A29" s="3">
        <v>218</v>
      </c>
      <c r="B29" s="3" t="s">
        <v>133</v>
      </c>
      <c r="C29" s="3" t="s">
        <v>10</v>
      </c>
      <c r="D29"/>
    </row>
    <row r="30" spans="1:4">
      <c r="A30" s="3">
        <v>219</v>
      </c>
      <c r="B30" s="3" t="s">
        <v>134</v>
      </c>
      <c r="C30" s="3" t="s">
        <v>10</v>
      </c>
      <c r="D30"/>
    </row>
    <row r="31" spans="1:4">
      <c r="A31" s="3">
        <v>220</v>
      </c>
      <c r="B31" s="3" t="s">
        <v>135</v>
      </c>
      <c r="C31" s="3" t="s">
        <v>10</v>
      </c>
      <c r="D31"/>
    </row>
    <row r="32" spans="1:4">
      <c r="A32" s="3">
        <v>221</v>
      </c>
      <c r="B32" s="3" t="s">
        <v>136</v>
      </c>
      <c r="C32" s="3" t="s">
        <v>10</v>
      </c>
      <c r="D32"/>
    </row>
    <row r="33" spans="1:4">
      <c r="A33" s="3">
        <v>222</v>
      </c>
      <c r="B33" s="3" t="s">
        <v>137</v>
      </c>
      <c r="C33" s="3" t="s">
        <v>10</v>
      </c>
      <c r="D33"/>
    </row>
    <row r="34" spans="1:4">
      <c r="A34" s="3">
        <v>223</v>
      </c>
      <c r="B34" s="3" t="s">
        <v>138</v>
      </c>
      <c r="C34" s="3" t="s">
        <v>10</v>
      </c>
      <c r="D34"/>
    </row>
    <row r="35" spans="1:4">
      <c r="A35" s="3">
        <v>224</v>
      </c>
      <c r="B35" s="3" t="s">
        <v>139</v>
      </c>
      <c r="C35" s="3" t="s">
        <v>10</v>
      </c>
      <c r="D35"/>
    </row>
    <row r="36" spans="1:4">
      <c r="A36" s="3">
        <v>342</v>
      </c>
      <c r="B36" s="3" t="s">
        <v>140</v>
      </c>
      <c r="C36" s="3" t="s">
        <v>13</v>
      </c>
      <c r="D36"/>
    </row>
    <row r="37" spans="1:4">
      <c r="A37" s="3">
        <v>343</v>
      </c>
      <c r="B37" s="3" t="s">
        <v>141</v>
      </c>
      <c r="C37" s="3" t="s">
        <v>13</v>
      </c>
      <c r="D37"/>
    </row>
    <row r="38" spans="1:4">
      <c r="A38" s="3">
        <v>344</v>
      </c>
      <c r="B38" s="3" t="s">
        <v>142</v>
      </c>
      <c r="C38" s="3" t="s">
        <v>13</v>
      </c>
      <c r="D38"/>
    </row>
    <row r="39" spans="1:4">
      <c r="A39" s="3">
        <v>345</v>
      </c>
      <c r="B39" s="3" t="s">
        <v>143</v>
      </c>
      <c r="C39" s="3" t="s">
        <v>13</v>
      </c>
      <c r="D39"/>
    </row>
    <row r="40" spans="1:4">
      <c r="A40" s="3">
        <v>346</v>
      </c>
      <c r="B40" s="3" t="s">
        <v>144</v>
      </c>
      <c r="C40" s="3" t="s">
        <v>13</v>
      </c>
      <c r="D40"/>
    </row>
    <row r="41" spans="1:4">
      <c r="A41" s="3">
        <v>347</v>
      </c>
      <c r="B41" s="3" t="s">
        <v>145</v>
      </c>
      <c r="C41" s="3" t="s">
        <v>13</v>
      </c>
      <c r="D41"/>
    </row>
    <row r="42" spans="1:4">
      <c r="A42" s="3">
        <v>348</v>
      </c>
      <c r="B42" s="3" t="s">
        <v>146</v>
      </c>
      <c r="C42" s="3" t="s">
        <v>13</v>
      </c>
      <c r="D42"/>
    </row>
    <row r="43" spans="1:4">
      <c r="A43" s="3">
        <v>348</v>
      </c>
      <c r="B43" s="3" t="s">
        <v>147</v>
      </c>
      <c r="C43" s="3" t="s">
        <v>13</v>
      </c>
      <c r="D43"/>
    </row>
    <row r="44" spans="1:4">
      <c r="A44" s="3">
        <v>349</v>
      </c>
      <c r="B44" s="3" t="s">
        <v>148</v>
      </c>
      <c r="C44" s="3" t="s">
        <v>13</v>
      </c>
      <c r="D44"/>
    </row>
    <row r="45" spans="1:4">
      <c r="A45" s="3">
        <v>350</v>
      </c>
      <c r="B45" s="3" t="s">
        <v>149</v>
      </c>
      <c r="C45" s="3" t="s">
        <v>13</v>
      </c>
      <c r="D45"/>
    </row>
    <row r="46" spans="1:4">
      <c r="A46" s="3">
        <v>351</v>
      </c>
      <c r="B46" s="3" t="s">
        <v>150</v>
      </c>
      <c r="C46" s="3" t="s">
        <v>13</v>
      </c>
      <c r="D46"/>
    </row>
    <row r="47" spans="1:4">
      <c r="A47" s="3">
        <v>352</v>
      </c>
      <c r="B47" s="3" t="s">
        <v>151</v>
      </c>
      <c r="C47" s="3" t="s">
        <v>13</v>
      </c>
      <c r="D47"/>
    </row>
    <row r="48" spans="1:4">
      <c r="A48" s="3">
        <v>353</v>
      </c>
      <c r="B48" s="3" t="s">
        <v>152</v>
      </c>
      <c r="C48" s="3" t="s">
        <v>13</v>
      </c>
      <c r="D48"/>
    </row>
    <row r="49" spans="1:4">
      <c r="A49" s="3">
        <v>354</v>
      </c>
      <c r="B49" s="3" t="s">
        <v>153</v>
      </c>
      <c r="C49" s="3" t="s">
        <v>13</v>
      </c>
      <c r="D49"/>
    </row>
    <row r="50" spans="1:4">
      <c r="A50" s="3">
        <v>355</v>
      </c>
      <c r="B50" s="3" t="s">
        <v>154</v>
      </c>
      <c r="C50" s="3" t="s">
        <v>13</v>
      </c>
      <c r="D50"/>
    </row>
    <row r="51" spans="1:4">
      <c r="A51" s="3">
        <v>356</v>
      </c>
      <c r="B51" s="3" t="s">
        <v>155</v>
      </c>
      <c r="C51" s="3" t="s">
        <v>13</v>
      </c>
      <c r="D51"/>
    </row>
    <row r="52" spans="1:4">
      <c r="A52" s="3">
        <v>357</v>
      </c>
      <c r="B52" s="3" t="s">
        <v>156</v>
      </c>
      <c r="C52" s="3" t="s">
        <v>13</v>
      </c>
      <c r="D52"/>
    </row>
    <row r="53" spans="1:4">
      <c r="A53" s="3">
        <v>358</v>
      </c>
      <c r="B53" s="3" t="s">
        <v>157</v>
      </c>
      <c r="C53" s="3" t="s">
        <v>13</v>
      </c>
      <c r="D53"/>
    </row>
    <row r="54" spans="1:4">
      <c r="A54" s="3">
        <v>359</v>
      </c>
      <c r="B54" s="3" t="s">
        <v>158</v>
      </c>
      <c r="C54" s="3" t="s">
        <v>13</v>
      </c>
      <c r="D54"/>
    </row>
    <row r="55" spans="1:4">
      <c r="A55" s="3">
        <v>360</v>
      </c>
      <c r="B55" s="3" t="s">
        <v>159</v>
      </c>
      <c r="C55" s="3" t="s">
        <v>13</v>
      </c>
      <c r="D55"/>
    </row>
    <row r="56" spans="1:4">
      <c r="A56" s="3">
        <v>361</v>
      </c>
      <c r="B56" s="3" t="s">
        <v>160</v>
      </c>
      <c r="C56" s="3" t="s">
        <v>13</v>
      </c>
      <c r="D56"/>
    </row>
    <row r="57" spans="1:4">
      <c r="A57" s="3">
        <v>362</v>
      </c>
      <c r="B57" s="3" t="s">
        <v>161</v>
      </c>
      <c r="C57" s="3" t="s">
        <v>13</v>
      </c>
      <c r="D57"/>
    </row>
    <row r="58" spans="1:4">
      <c r="A58" s="3">
        <v>363</v>
      </c>
      <c r="B58" s="3" t="s">
        <v>162</v>
      </c>
      <c r="C58" s="3" t="s">
        <v>13</v>
      </c>
      <c r="D58"/>
    </row>
    <row r="59" spans="1:4">
      <c r="A59" s="3">
        <v>364</v>
      </c>
      <c r="B59" s="3" t="s">
        <v>163</v>
      </c>
      <c r="C59" s="3" t="s">
        <v>13</v>
      </c>
      <c r="D59"/>
    </row>
    <row r="60" spans="1:4">
      <c r="A60" s="3">
        <v>365</v>
      </c>
      <c r="B60" s="3" t="s">
        <v>164</v>
      </c>
      <c r="C60" s="3" t="s">
        <v>13</v>
      </c>
      <c r="D60"/>
    </row>
    <row r="61" spans="1:4">
      <c r="A61" s="3">
        <v>366</v>
      </c>
      <c r="B61" s="3" t="s">
        <v>165</v>
      </c>
      <c r="C61" s="3" t="s">
        <v>13</v>
      </c>
      <c r="D61"/>
    </row>
    <row r="62" spans="1:4">
      <c r="A62" s="3">
        <v>367</v>
      </c>
      <c r="B62" s="3" t="s">
        <v>166</v>
      </c>
      <c r="C62" s="3" t="s">
        <v>13</v>
      </c>
      <c r="D62"/>
    </row>
    <row r="63" spans="1:4">
      <c r="A63" s="3">
        <v>368</v>
      </c>
      <c r="B63" s="3" t="s">
        <v>167</v>
      </c>
      <c r="C63" s="3" t="s">
        <v>13</v>
      </c>
      <c r="D63"/>
    </row>
    <row r="64" spans="1:4">
      <c r="A64" s="3">
        <v>369</v>
      </c>
      <c r="B64" s="3" t="s">
        <v>168</v>
      </c>
      <c r="C64" s="3" t="s">
        <v>13</v>
      </c>
      <c r="D64"/>
    </row>
    <row r="65" spans="1:4">
      <c r="A65" s="3">
        <v>370</v>
      </c>
      <c r="B65" s="3" t="s">
        <v>169</v>
      </c>
      <c r="C65" s="3" t="s">
        <v>13</v>
      </c>
      <c r="D65"/>
    </row>
    <row r="66" spans="1:4">
      <c r="A66" s="3">
        <v>371</v>
      </c>
      <c r="B66" s="3" t="s">
        <v>170</v>
      </c>
      <c r="C66" s="3" t="s">
        <v>13</v>
      </c>
      <c r="D66"/>
    </row>
    <row r="67" spans="1:4">
      <c r="A67" s="3">
        <v>372</v>
      </c>
      <c r="B67" s="3" t="s">
        <v>171</v>
      </c>
      <c r="C67" s="3" t="s">
        <v>13</v>
      </c>
      <c r="D67"/>
    </row>
    <row r="68" spans="1:4">
      <c r="A68" s="3">
        <v>373</v>
      </c>
      <c r="B68" s="3" t="s">
        <v>172</v>
      </c>
      <c r="C68" s="3" t="s">
        <v>13</v>
      </c>
      <c r="D68"/>
    </row>
    <row r="69" spans="1:4">
      <c r="A69" s="3">
        <v>374</v>
      </c>
      <c r="B69" s="3" t="s">
        <v>173</v>
      </c>
      <c r="C69" s="3" t="s">
        <v>13</v>
      </c>
      <c r="D69"/>
    </row>
    <row r="70" spans="1:4">
      <c r="A70" s="3">
        <v>375</v>
      </c>
      <c r="B70" s="3" t="s">
        <v>174</v>
      </c>
      <c r="C70" s="3" t="s">
        <v>13</v>
      </c>
      <c r="D70"/>
    </row>
    <row r="71" spans="1:4">
      <c r="A71" s="3">
        <v>376</v>
      </c>
      <c r="B71" s="3" t="s">
        <v>175</v>
      </c>
      <c r="C71" s="3" t="s">
        <v>13</v>
      </c>
      <c r="D71"/>
    </row>
    <row r="72" spans="1:4">
      <c r="A72" s="3">
        <v>377</v>
      </c>
      <c r="B72" s="3" t="s">
        <v>176</v>
      </c>
      <c r="C72" s="3" t="s">
        <v>13</v>
      </c>
      <c r="D72"/>
    </row>
    <row r="73" spans="1:4">
      <c r="A73" s="3">
        <v>378</v>
      </c>
      <c r="B73" s="3" t="s">
        <v>177</v>
      </c>
      <c r="C73" s="3" t="s">
        <v>13</v>
      </c>
      <c r="D73"/>
    </row>
    <row r="74" spans="1:4">
      <c r="A74" s="3">
        <v>379</v>
      </c>
      <c r="B74" s="3" t="s">
        <v>178</v>
      </c>
      <c r="C74" s="3" t="s">
        <v>13</v>
      </c>
      <c r="D74"/>
    </row>
    <row r="75" spans="1:4">
      <c r="A75" s="3">
        <v>380</v>
      </c>
      <c r="B75" s="3" t="s">
        <v>179</v>
      </c>
      <c r="C75" s="3" t="s">
        <v>13</v>
      </c>
      <c r="D75"/>
    </row>
    <row r="76" spans="1:4">
      <c r="A76" s="3">
        <v>381</v>
      </c>
      <c r="B76" s="3" t="s">
        <v>180</v>
      </c>
      <c r="C76" s="3" t="s">
        <v>13</v>
      </c>
      <c r="D76"/>
    </row>
    <row r="77" spans="1:4">
      <c r="A77" s="3">
        <v>382</v>
      </c>
      <c r="B77" s="3" t="s">
        <v>181</v>
      </c>
      <c r="C77" s="3" t="s">
        <v>13</v>
      </c>
      <c r="D77"/>
    </row>
    <row r="78" spans="1:4">
      <c r="A78" s="3">
        <v>383</v>
      </c>
      <c r="B78" s="3" t="s">
        <v>182</v>
      </c>
      <c r="C78" s="3" t="s">
        <v>13</v>
      </c>
      <c r="D78"/>
    </row>
    <row r="79" spans="1:4">
      <c r="A79" s="3">
        <v>602</v>
      </c>
      <c r="B79" s="3" t="s">
        <v>183</v>
      </c>
      <c r="C79" s="3" t="s">
        <v>102</v>
      </c>
      <c r="D79"/>
    </row>
    <row r="80" spans="1:4">
      <c r="A80" s="3">
        <v>603</v>
      </c>
      <c r="B80" s="3" t="s">
        <v>184</v>
      </c>
      <c r="C80" s="3" t="s">
        <v>102</v>
      </c>
      <c r="D80"/>
    </row>
    <row r="81" spans="1:4">
      <c r="A81" s="3">
        <v>604</v>
      </c>
      <c r="B81" s="3" t="s">
        <v>185</v>
      </c>
      <c r="C81" s="3" t="s">
        <v>102</v>
      </c>
      <c r="D81"/>
    </row>
    <row r="82" spans="1:4">
      <c r="A82" s="3">
        <v>605</v>
      </c>
      <c r="B82" s="3" t="s">
        <v>186</v>
      </c>
      <c r="C82" s="3" t="s">
        <v>102</v>
      </c>
      <c r="D82"/>
    </row>
    <row r="83" spans="1:4">
      <c r="A83" s="3">
        <v>606</v>
      </c>
      <c r="B83" s="3" t="s">
        <v>187</v>
      </c>
      <c r="C83" s="3" t="s">
        <v>102</v>
      </c>
      <c r="D83"/>
    </row>
    <row r="84" spans="1:4">
      <c r="A84" s="3">
        <v>607</v>
      </c>
      <c r="B84" s="3" t="s">
        <v>188</v>
      </c>
      <c r="C84" s="3" t="s">
        <v>102</v>
      </c>
      <c r="D84"/>
    </row>
    <row r="85" spans="1:4">
      <c r="A85" s="3">
        <v>712</v>
      </c>
      <c r="B85" s="3" t="s">
        <v>189</v>
      </c>
      <c r="C85" s="3" t="s">
        <v>14</v>
      </c>
      <c r="D85"/>
    </row>
    <row r="86" spans="1:4">
      <c r="A86" s="3">
        <v>713</v>
      </c>
      <c r="B86" s="3" t="s">
        <v>190</v>
      </c>
      <c r="C86" s="3" t="s">
        <v>14</v>
      </c>
      <c r="D86"/>
    </row>
    <row r="87" spans="1:4">
      <c r="A87" s="3">
        <v>714</v>
      </c>
      <c r="B87" s="3" t="s">
        <v>191</v>
      </c>
      <c r="C87" s="3" t="s">
        <v>14</v>
      </c>
      <c r="D87"/>
    </row>
    <row r="88" spans="1:4">
      <c r="A88" s="3">
        <v>715</v>
      </c>
      <c r="B88" s="3" t="s">
        <v>192</v>
      </c>
      <c r="C88" s="3" t="s">
        <v>14</v>
      </c>
      <c r="D88"/>
    </row>
    <row r="89" spans="1:4">
      <c r="A89" s="3">
        <v>716</v>
      </c>
      <c r="B89" s="3" t="s">
        <v>193</v>
      </c>
      <c r="C89" s="3" t="s">
        <v>14</v>
      </c>
      <c r="D89"/>
    </row>
    <row r="90" spans="1:4">
      <c r="A90" s="3">
        <v>717</v>
      </c>
      <c r="B90" s="3" t="s">
        <v>194</v>
      </c>
      <c r="C90" s="3" t="s">
        <v>14</v>
      </c>
      <c r="D90"/>
    </row>
    <row r="91" spans="1:4">
      <c r="A91" s="3">
        <v>718</v>
      </c>
      <c r="B91" s="3" t="s">
        <v>195</v>
      </c>
      <c r="C91" s="3" t="s">
        <v>14</v>
      </c>
      <c r="D91"/>
    </row>
    <row r="92" spans="1:4">
      <c r="A92" s="3">
        <v>719</v>
      </c>
      <c r="B92" s="3" t="s">
        <v>196</v>
      </c>
      <c r="C92" s="3" t="s">
        <v>14</v>
      </c>
      <c r="D92"/>
    </row>
    <row r="93" spans="1:4">
      <c r="A93" s="3">
        <v>720</v>
      </c>
      <c r="B93" s="3" t="s">
        <v>197</v>
      </c>
      <c r="C93" s="3" t="s">
        <v>14</v>
      </c>
      <c r="D93"/>
    </row>
    <row r="94" spans="1:4">
      <c r="A94" s="3">
        <v>721</v>
      </c>
      <c r="B94" s="3" t="s">
        <v>198</v>
      </c>
      <c r="C94" s="3" t="s">
        <v>14</v>
      </c>
      <c r="D94"/>
    </row>
    <row r="95" spans="1:4">
      <c r="A95" s="3">
        <v>722</v>
      </c>
      <c r="B95" s="3" t="s">
        <v>199</v>
      </c>
      <c r="C95" s="3" t="s">
        <v>14</v>
      </c>
      <c r="D95"/>
    </row>
    <row r="96" spans="1:4">
      <c r="A96" s="3">
        <v>723</v>
      </c>
      <c r="B96" s="3" t="s">
        <v>200</v>
      </c>
      <c r="C96" s="3" t="s">
        <v>14</v>
      </c>
      <c r="D96"/>
    </row>
    <row r="97" spans="1:4">
      <c r="A97" s="3">
        <v>724</v>
      </c>
      <c r="B97" s="3" t="s">
        <v>201</v>
      </c>
      <c r="C97" s="3" t="s">
        <v>14</v>
      </c>
      <c r="D97"/>
    </row>
    <row r="98" spans="1:4">
      <c r="A98" s="3">
        <v>725</v>
      </c>
      <c r="B98" s="3" t="s">
        <v>202</v>
      </c>
      <c r="C98" s="3" t="s">
        <v>14</v>
      </c>
      <c r="D98"/>
    </row>
    <row r="99" spans="1:4">
      <c r="A99" s="3">
        <v>726</v>
      </c>
      <c r="B99" s="3" t="s">
        <v>203</v>
      </c>
      <c r="C99" s="3" t="s">
        <v>14</v>
      </c>
      <c r="D99"/>
    </row>
    <row r="100" spans="1:4">
      <c r="A100" s="3">
        <v>727</v>
      </c>
      <c r="B100" s="3" t="s">
        <v>204</v>
      </c>
      <c r="C100" s="3" t="s">
        <v>14</v>
      </c>
      <c r="D100"/>
    </row>
    <row r="101" spans="1:4">
      <c r="A101" s="3">
        <v>728</v>
      </c>
      <c r="B101" s="3" t="s">
        <v>205</v>
      </c>
      <c r="C101" s="3" t="s">
        <v>14</v>
      </c>
      <c r="D101"/>
    </row>
    <row r="102" spans="1:4">
      <c r="A102" s="3">
        <v>729</v>
      </c>
      <c r="B102" s="3" t="s">
        <v>206</v>
      </c>
      <c r="C102" s="3" t="s">
        <v>14</v>
      </c>
      <c r="D102"/>
    </row>
    <row r="103" spans="1:4">
      <c r="A103" s="3">
        <v>730</v>
      </c>
      <c r="B103" s="3" t="s">
        <v>207</v>
      </c>
      <c r="C103" s="3" t="s">
        <v>14</v>
      </c>
      <c r="D103"/>
    </row>
    <row r="104" spans="1:4">
      <c r="A104" s="3">
        <v>731</v>
      </c>
      <c r="B104" s="3" t="s">
        <v>208</v>
      </c>
      <c r="C104" s="3" t="s">
        <v>14</v>
      </c>
      <c r="D104"/>
    </row>
    <row r="105" spans="1:4">
      <c r="A105" s="3">
        <v>732</v>
      </c>
      <c r="B105" s="3" t="s">
        <v>209</v>
      </c>
      <c r="C105" s="3" t="s">
        <v>14</v>
      </c>
      <c r="D105"/>
    </row>
    <row r="106" spans="1:4">
      <c r="A106" s="3">
        <v>733</v>
      </c>
      <c r="B106" s="3" t="s">
        <v>210</v>
      </c>
      <c r="C106" s="3" t="s">
        <v>14</v>
      </c>
      <c r="D106"/>
    </row>
    <row r="107" spans="1:4">
      <c r="A107" s="3">
        <v>951</v>
      </c>
      <c r="B107" s="3" t="s">
        <v>211</v>
      </c>
      <c r="C107" s="3" t="s">
        <v>15</v>
      </c>
      <c r="D107"/>
    </row>
    <row r="108" spans="1:4">
      <c r="A108" s="3">
        <v>952</v>
      </c>
      <c r="B108" s="3" t="s">
        <v>212</v>
      </c>
      <c r="C108" s="3" t="s">
        <v>15</v>
      </c>
      <c r="D108"/>
    </row>
    <row r="109" spans="1:4">
      <c r="A109" s="3">
        <v>953</v>
      </c>
      <c r="B109" s="3" t="s">
        <v>213</v>
      </c>
      <c r="C109" s="3" t="s">
        <v>15</v>
      </c>
      <c r="D109"/>
    </row>
    <row r="110" spans="1:4">
      <c r="A110" s="3">
        <v>954</v>
      </c>
      <c r="B110" s="3" t="s">
        <v>214</v>
      </c>
      <c r="C110" s="3" t="s">
        <v>15</v>
      </c>
      <c r="D110"/>
    </row>
    <row r="111" spans="1:4">
      <c r="A111" s="3">
        <v>956</v>
      </c>
      <c r="B111" s="3" t="s">
        <v>215</v>
      </c>
      <c r="C111" s="3" t="s">
        <v>15</v>
      </c>
      <c r="D111"/>
    </row>
    <row r="112" spans="1:4">
      <c r="A112" s="3">
        <v>957</v>
      </c>
      <c r="B112" s="3" t="s">
        <v>216</v>
      </c>
      <c r="C112" s="3" t="s">
        <v>15</v>
      </c>
      <c r="D112"/>
    </row>
    <row r="113" spans="1:4">
      <c r="A113" s="3">
        <v>958</v>
      </c>
      <c r="B113" s="3" t="s">
        <v>217</v>
      </c>
      <c r="C113" s="3" t="s">
        <v>15</v>
      </c>
      <c r="D113"/>
    </row>
    <row r="114" spans="1:4">
      <c r="A114" s="3">
        <v>961</v>
      </c>
      <c r="B114" s="3" t="s">
        <v>218</v>
      </c>
      <c r="C114" s="3" t="s">
        <v>15</v>
      </c>
      <c r="D114"/>
    </row>
    <row r="115" spans="1:4">
      <c r="A115" s="3">
        <v>962</v>
      </c>
      <c r="B115" s="3" t="s">
        <v>219</v>
      </c>
      <c r="C115" s="3" t="s">
        <v>15</v>
      </c>
      <c r="D115"/>
    </row>
    <row r="116" spans="1:4">
      <c r="A116" s="3">
        <v>963</v>
      </c>
      <c r="B116" s="3" t="s">
        <v>220</v>
      </c>
      <c r="C116" s="3" t="s">
        <v>15</v>
      </c>
      <c r="D116"/>
    </row>
    <row r="117" spans="1:4">
      <c r="A117" s="3">
        <v>964</v>
      </c>
      <c r="B117" s="3" t="s">
        <v>221</v>
      </c>
      <c r="C117" s="3" t="s">
        <v>15</v>
      </c>
      <c r="D117"/>
    </row>
    <row r="118" spans="1:4">
      <c r="A118" s="3">
        <v>965</v>
      </c>
      <c r="B118" s="3" t="s">
        <v>222</v>
      </c>
      <c r="C118" s="3" t="s">
        <v>15</v>
      </c>
      <c r="D118"/>
    </row>
    <row r="119" spans="1:4">
      <c r="A119" s="3">
        <v>966</v>
      </c>
      <c r="B119" s="3" t="s">
        <v>223</v>
      </c>
      <c r="C119" s="3" t="s">
        <v>15</v>
      </c>
      <c r="D119"/>
    </row>
    <row r="120" spans="1:4">
      <c r="A120" s="3">
        <v>967</v>
      </c>
      <c r="B120" s="3" t="s">
        <v>224</v>
      </c>
      <c r="C120" s="3" t="s">
        <v>15</v>
      </c>
      <c r="D120"/>
    </row>
    <row r="121" spans="1:4">
      <c r="A121" s="3">
        <v>968</v>
      </c>
      <c r="B121" s="3" t="s">
        <v>225</v>
      </c>
      <c r="C121" s="3" t="s">
        <v>15</v>
      </c>
      <c r="D121"/>
    </row>
    <row r="122" spans="1:4">
      <c r="A122" s="3">
        <v>969</v>
      </c>
      <c r="B122" s="3" t="s">
        <v>226</v>
      </c>
      <c r="C122" s="3" t="s">
        <v>15</v>
      </c>
      <c r="D122"/>
    </row>
    <row r="123" spans="1:4">
      <c r="A123" s="3">
        <v>970</v>
      </c>
      <c r="B123" s="3" t="s">
        <v>227</v>
      </c>
      <c r="C123" s="3" t="s">
        <v>15</v>
      </c>
      <c r="D123"/>
    </row>
    <row r="124" spans="1:4">
      <c r="A124" s="3">
        <v>971</v>
      </c>
      <c r="B124" s="3" t="s">
        <v>228</v>
      </c>
      <c r="C124" s="3" t="s">
        <v>15</v>
      </c>
      <c r="D124"/>
    </row>
    <row r="125" spans="1:4">
      <c r="A125" s="3">
        <v>972</v>
      </c>
      <c r="B125" s="3" t="s">
        <v>229</v>
      </c>
      <c r="C125" s="3" t="s">
        <v>15</v>
      </c>
      <c r="D125"/>
    </row>
    <row r="126" spans="1:4">
      <c r="A126" s="3">
        <v>973</v>
      </c>
      <c r="B126" s="3" t="s">
        <v>230</v>
      </c>
      <c r="C126" s="3" t="s">
        <v>15</v>
      </c>
      <c r="D126"/>
    </row>
    <row r="127" spans="1:4">
      <c r="A127" s="3">
        <v>974</v>
      </c>
      <c r="B127" s="3" t="s">
        <v>231</v>
      </c>
      <c r="C127" s="3" t="s">
        <v>15</v>
      </c>
      <c r="D127"/>
    </row>
    <row r="128" spans="1:4">
      <c r="A128" s="3">
        <v>975</v>
      </c>
      <c r="B128" s="3" t="s">
        <v>232</v>
      </c>
      <c r="C128" s="3" t="s">
        <v>15</v>
      </c>
      <c r="D128"/>
    </row>
    <row r="129" spans="1:4">
      <c r="A129" s="3">
        <v>976</v>
      </c>
      <c r="B129" s="3" t="s">
        <v>233</v>
      </c>
      <c r="C129" s="3" t="s">
        <v>15</v>
      </c>
      <c r="D129"/>
    </row>
    <row r="130" spans="1:4">
      <c r="A130" s="3">
        <v>977</v>
      </c>
      <c r="B130" s="3" t="s">
        <v>234</v>
      </c>
      <c r="C130" s="3" t="s">
        <v>15</v>
      </c>
      <c r="D130"/>
    </row>
    <row r="131" spans="1:4">
      <c r="A131" s="3">
        <v>978</v>
      </c>
      <c r="B131" s="3" t="s">
        <v>235</v>
      </c>
      <c r="C131" s="3" t="s">
        <v>15</v>
      </c>
      <c r="D131"/>
    </row>
    <row r="132" spans="1:4">
      <c r="A132" s="3">
        <v>979</v>
      </c>
      <c r="B132" s="3" t="s">
        <v>236</v>
      </c>
      <c r="C132" s="3" t="s">
        <v>15</v>
      </c>
      <c r="D132"/>
    </row>
    <row r="133" spans="1:4">
      <c r="A133" s="3">
        <v>980</v>
      </c>
      <c r="B133" s="3" t="s">
        <v>237</v>
      </c>
      <c r="C133" s="3" t="s">
        <v>15</v>
      </c>
      <c r="D133"/>
    </row>
    <row r="134" spans="1:4">
      <c r="A134" s="3">
        <v>981</v>
      </c>
      <c r="B134" s="3" t="s">
        <v>238</v>
      </c>
      <c r="C134" s="3" t="s">
        <v>15</v>
      </c>
      <c r="D134"/>
    </row>
    <row r="135" spans="1:4">
      <c r="A135" s="3">
        <v>982</v>
      </c>
      <c r="B135" s="3" t="s">
        <v>239</v>
      </c>
      <c r="C135" s="3" t="s">
        <v>15</v>
      </c>
      <c r="D135"/>
    </row>
    <row r="136" spans="1:4">
      <c r="A136" s="3">
        <v>983</v>
      </c>
      <c r="B136" s="3" t="s">
        <v>240</v>
      </c>
      <c r="C136" s="3" t="s">
        <v>15</v>
      </c>
      <c r="D136"/>
    </row>
    <row r="137" spans="1:4">
      <c r="A137" s="3">
        <v>984</v>
      </c>
      <c r="B137" s="3" t="s">
        <v>241</v>
      </c>
      <c r="C137" s="3" t="s">
        <v>15</v>
      </c>
      <c r="D137"/>
    </row>
    <row r="138" spans="1:4">
      <c r="A138" s="3">
        <v>985</v>
      </c>
      <c r="B138" s="3" t="s">
        <v>242</v>
      </c>
      <c r="C138" s="3" t="s">
        <v>15</v>
      </c>
      <c r="D138"/>
    </row>
    <row r="139" spans="1:4">
      <c r="A139" s="3">
        <v>986</v>
      </c>
      <c r="B139" s="3" t="s">
        <v>243</v>
      </c>
      <c r="C139" s="3" t="s">
        <v>15</v>
      </c>
      <c r="D139"/>
    </row>
    <row r="140" spans="1:4">
      <c r="A140" s="3">
        <v>987</v>
      </c>
      <c r="B140" s="3" t="s">
        <v>244</v>
      </c>
      <c r="C140" s="3" t="s">
        <v>15</v>
      </c>
      <c r="D140"/>
    </row>
    <row r="141" spans="1:4">
      <c r="A141" s="3">
        <v>988</v>
      </c>
      <c r="B141" s="3" t="s">
        <v>245</v>
      </c>
      <c r="C141" s="3" t="s">
        <v>15</v>
      </c>
      <c r="D141"/>
    </row>
    <row r="142" spans="1:4">
      <c r="A142" s="3">
        <v>989</v>
      </c>
      <c r="B142" s="3" t="s">
        <v>246</v>
      </c>
      <c r="C142" s="3" t="s">
        <v>15</v>
      </c>
      <c r="D142"/>
    </row>
    <row r="143" spans="1:4">
      <c r="A143" s="3">
        <v>990</v>
      </c>
      <c r="B143" s="3" t="s">
        <v>247</v>
      </c>
      <c r="C143" s="3" t="s">
        <v>15</v>
      </c>
      <c r="D143"/>
    </row>
    <row r="144" spans="1:4">
      <c r="A144" s="3">
        <v>991</v>
      </c>
      <c r="B144" s="3" t="s">
        <v>248</v>
      </c>
      <c r="C144" s="3" t="s">
        <v>15</v>
      </c>
      <c r="D144"/>
    </row>
    <row r="145" spans="1:4">
      <c r="A145" s="3">
        <v>992</v>
      </c>
      <c r="B145" s="3" t="s">
        <v>249</v>
      </c>
      <c r="C145" s="3" t="s">
        <v>15</v>
      </c>
      <c r="D145"/>
    </row>
    <row r="146" spans="1:4">
      <c r="A146" s="3">
        <v>1049</v>
      </c>
      <c r="B146" s="3" t="s">
        <v>250</v>
      </c>
      <c r="C146" s="3" t="s">
        <v>16</v>
      </c>
      <c r="D146"/>
    </row>
    <row r="147" spans="1:4">
      <c r="A147" s="3">
        <v>1050</v>
      </c>
      <c r="B147" s="3" t="s">
        <v>251</v>
      </c>
      <c r="C147" s="3" t="s">
        <v>16</v>
      </c>
      <c r="D147"/>
    </row>
    <row r="148" spans="1:4">
      <c r="A148" s="3">
        <v>1051</v>
      </c>
      <c r="B148" s="3" t="s">
        <v>252</v>
      </c>
      <c r="C148" s="3" t="s">
        <v>16</v>
      </c>
      <c r="D148"/>
    </row>
    <row r="149" spans="1:4">
      <c r="A149" s="3">
        <v>1052</v>
      </c>
      <c r="B149" s="3" t="s">
        <v>253</v>
      </c>
      <c r="C149" s="3" t="s">
        <v>16</v>
      </c>
      <c r="D149"/>
    </row>
    <row r="150" spans="1:4">
      <c r="A150" s="3">
        <v>1053</v>
      </c>
      <c r="B150" s="3" t="s">
        <v>254</v>
      </c>
      <c r="C150" s="3" t="s">
        <v>16</v>
      </c>
      <c r="D150"/>
    </row>
    <row r="151" spans="1:4">
      <c r="A151" s="3">
        <v>1054</v>
      </c>
      <c r="B151" s="3" t="s">
        <v>255</v>
      </c>
      <c r="C151" s="3" t="s">
        <v>16</v>
      </c>
      <c r="D151"/>
    </row>
    <row r="152" spans="1:4">
      <c r="A152" s="3">
        <v>1055</v>
      </c>
      <c r="B152" s="3" t="s">
        <v>256</v>
      </c>
      <c r="C152" s="3" t="s">
        <v>16</v>
      </c>
      <c r="D152"/>
    </row>
    <row r="153" spans="1:4">
      <c r="A153" s="3">
        <v>1056</v>
      </c>
      <c r="B153" s="3" t="s">
        <v>257</v>
      </c>
      <c r="C153" s="3" t="s">
        <v>16</v>
      </c>
      <c r="D153"/>
    </row>
    <row r="154" spans="1:4">
      <c r="A154" s="3">
        <v>1057</v>
      </c>
      <c r="B154" s="3" t="s">
        <v>258</v>
      </c>
      <c r="C154" s="3" t="s">
        <v>16</v>
      </c>
      <c r="D154"/>
    </row>
    <row r="155" spans="1:4">
      <c r="A155" s="3">
        <v>1058</v>
      </c>
      <c r="B155" s="3" t="s">
        <v>259</v>
      </c>
      <c r="C155" s="3" t="s">
        <v>16</v>
      </c>
      <c r="D155"/>
    </row>
    <row r="156" spans="1:4">
      <c r="A156" s="3">
        <v>1059</v>
      </c>
      <c r="B156" s="3" t="s">
        <v>260</v>
      </c>
      <c r="C156" s="3" t="s">
        <v>16</v>
      </c>
      <c r="D156"/>
    </row>
    <row r="157" spans="1:4">
      <c r="A157" s="3">
        <v>1060</v>
      </c>
      <c r="B157" s="3" t="s">
        <v>261</v>
      </c>
      <c r="C157" s="3" t="s">
        <v>16</v>
      </c>
      <c r="D157"/>
    </row>
    <row r="158" spans="1:4">
      <c r="A158" s="3">
        <v>1061</v>
      </c>
      <c r="B158" s="3" t="s">
        <v>262</v>
      </c>
      <c r="C158" s="3" t="s">
        <v>16</v>
      </c>
      <c r="D158"/>
    </row>
    <row r="159" spans="1:4">
      <c r="A159" s="3">
        <v>1062</v>
      </c>
      <c r="B159" s="3" t="s">
        <v>263</v>
      </c>
      <c r="C159" s="3" t="s">
        <v>16</v>
      </c>
      <c r="D159"/>
    </row>
    <row r="160" spans="1:4">
      <c r="A160" s="3">
        <v>1063</v>
      </c>
      <c r="B160" s="3" t="s">
        <v>264</v>
      </c>
      <c r="C160" s="3" t="s">
        <v>16</v>
      </c>
      <c r="D160"/>
    </row>
    <row r="161" spans="1:4">
      <c r="A161" s="3">
        <v>1064</v>
      </c>
      <c r="B161" s="3" t="s">
        <v>265</v>
      </c>
      <c r="C161" s="3" t="s">
        <v>16</v>
      </c>
      <c r="D161"/>
    </row>
    <row r="162" spans="1:4">
      <c r="A162" s="3">
        <v>1065</v>
      </c>
      <c r="B162" s="3" t="s">
        <v>266</v>
      </c>
      <c r="C162" s="3" t="s">
        <v>16</v>
      </c>
      <c r="D162"/>
    </row>
    <row r="163" spans="1:4">
      <c r="A163" s="3">
        <v>1066</v>
      </c>
      <c r="B163" s="3" t="s">
        <v>267</v>
      </c>
      <c r="C163" s="3" t="s">
        <v>16</v>
      </c>
      <c r="D163"/>
    </row>
    <row r="164" spans="1:4">
      <c r="A164" s="3">
        <v>1067</v>
      </c>
      <c r="B164" s="3" t="s">
        <v>268</v>
      </c>
      <c r="C164" s="3" t="s">
        <v>16</v>
      </c>
      <c r="D164"/>
    </row>
    <row r="165" spans="1:4">
      <c r="A165" s="3">
        <v>1068</v>
      </c>
      <c r="B165" s="3" t="s">
        <v>269</v>
      </c>
      <c r="C165" s="3" t="s">
        <v>16</v>
      </c>
      <c r="D165"/>
    </row>
    <row r="166" spans="1:4">
      <c r="A166" s="3">
        <v>1069</v>
      </c>
      <c r="B166" s="3" t="s">
        <v>270</v>
      </c>
      <c r="C166" s="3" t="s">
        <v>16</v>
      </c>
      <c r="D166"/>
    </row>
    <row r="167" spans="1:4">
      <c r="A167" s="3">
        <v>1070</v>
      </c>
      <c r="B167" s="3" t="s">
        <v>271</v>
      </c>
      <c r="C167" s="3" t="s">
        <v>16</v>
      </c>
      <c r="D167"/>
    </row>
    <row r="168" spans="1:4">
      <c r="A168" s="3">
        <v>1071</v>
      </c>
      <c r="B168" s="3" t="s">
        <v>272</v>
      </c>
      <c r="C168" s="3" t="s">
        <v>16</v>
      </c>
      <c r="D168"/>
    </row>
    <row r="169" spans="1:4">
      <c r="A169" s="3">
        <v>1072</v>
      </c>
      <c r="B169" s="3" t="s">
        <v>273</v>
      </c>
      <c r="C169" s="3" t="s">
        <v>16</v>
      </c>
      <c r="D169"/>
    </row>
    <row r="170" spans="1:4">
      <c r="A170" s="3">
        <v>1073</v>
      </c>
      <c r="B170" s="3" t="s">
        <v>274</v>
      </c>
      <c r="C170" s="3" t="s">
        <v>16</v>
      </c>
      <c r="D170"/>
    </row>
    <row r="171" spans="1:4">
      <c r="A171" s="3">
        <v>1074</v>
      </c>
      <c r="B171" s="3" t="s">
        <v>275</v>
      </c>
      <c r="C171" s="3" t="s">
        <v>16</v>
      </c>
      <c r="D171"/>
    </row>
    <row r="172" spans="1:4">
      <c r="A172" s="3">
        <v>1075</v>
      </c>
      <c r="B172" s="3" t="s">
        <v>276</v>
      </c>
      <c r="C172" s="3" t="s">
        <v>16</v>
      </c>
      <c r="D172"/>
    </row>
    <row r="173" spans="1:4">
      <c r="A173" s="3">
        <v>1076</v>
      </c>
      <c r="B173" s="3" t="s">
        <v>277</v>
      </c>
      <c r="C173" s="3" t="s">
        <v>16</v>
      </c>
      <c r="D173"/>
    </row>
    <row r="174" spans="1:4">
      <c r="A174" s="3">
        <v>1077</v>
      </c>
      <c r="B174" s="3" t="s">
        <v>278</v>
      </c>
      <c r="C174" s="3" t="s">
        <v>16</v>
      </c>
      <c r="D174"/>
    </row>
    <row r="175" spans="1:4">
      <c r="A175" s="3">
        <v>1078</v>
      </c>
      <c r="B175" s="3" t="s">
        <v>279</v>
      </c>
      <c r="C175" s="3" t="s">
        <v>16</v>
      </c>
      <c r="D175"/>
    </row>
    <row r="176" spans="1:4">
      <c r="A176" s="3">
        <v>1080</v>
      </c>
      <c r="B176" s="3" t="s">
        <v>280</v>
      </c>
      <c r="C176" s="3" t="s">
        <v>16</v>
      </c>
      <c r="D176"/>
    </row>
    <row r="177" spans="1:4">
      <c r="A177" s="3">
        <v>1081</v>
      </c>
      <c r="B177" s="3" t="s">
        <v>281</v>
      </c>
      <c r="C177" s="3" t="s">
        <v>16</v>
      </c>
      <c r="D177"/>
    </row>
    <row r="178" spans="1:4">
      <c r="A178" s="3">
        <v>1143</v>
      </c>
      <c r="B178" s="3" t="s">
        <v>282</v>
      </c>
      <c r="C178" s="3" t="s">
        <v>11</v>
      </c>
      <c r="D178"/>
    </row>
    <row r="179" spans="1:4">
      <c r="A179" s="3">
        <v>1144</v>
      </c>
      <c r="B179" s="3" t="s">
        <v>283</v>
      </c>
      <c r="C179" s="3" t="s">
        <v>11</v>
      </c>
      <c r="D179"/>
    </row>
    <row r="180" spans="1:4">
      <c r="A180" s="3">
        <v>1145</v>
      </c>
      <c r="B180" s="3" t="s">
        <v>284</v>
      </c>
      <c r="C180" s="3" t="s">
        <v>11</v>
      </c>
      <c r="D180"/>
    </row>
    <row r="181" spans="1:4">
      <c r="A181" s="3">
        <v>1146</v>
      </c>
      <c r="B181" s="3" t="s">
        <v>285</v>
      </c>
      <c r="C181" s="3" t="s">
        <v>11</v>
      </c>
      <c r="D181"/>
    </row>
    <row r="182" spans="1:4">
      <c r="A182" s="3">
        <v>1147</v>
      </c>
      <c r="B182" s="3" t="s">
        <v>286</v>
      </c>
      <c r="C182" s="3" t="s">
        <v>11</v>
      </c>
      <c r="D182"/>
    </row>
    <row r="183" spans="1:4">
      <c r="A183" s="3">
        <v>1148</v>
      </c>
      <c r="B183" s="3" t="s">
        <v>287</v>
      </c>
      <c r="C183" s="3" t="s">
        <v>11</v>
      </c>
      <c r="D183"/>
    </row>
    <row r="184" spans="1:4">
      <c r="A184" s="3">
        <v>1149</v>
      </c>
      <c r="B184" s="3" t="s">
        <v>288</v>
      </c>
      <c r="C184" s="3" t="s">
        <v>11</v>
      </c>
      <c r="D184"/>
    </row>
    <row r="185" spans="1:4">
      <c r="A185" s="3">
        <v>1150</v>
      </c>
      <c r="B185" s="3" t="s">
        <v>289</v>
      </c>
      <c r="C185" s="3" t="s">
        <v>11</v>
      </c>
      <c r="D185"/>
    </row>
    <row r="186" spans="1:4">
      <c r="A186" s="3">
        <v>1151</v>
      </c>
      <c r="B186" s="3" t="s">
        <v>290</v>
      </c>
      <c r="C186" s="3" t="s">
        <v>11</v>
      </c>
      <c r="D186"/>
    </row>
    <row r="187" spans="1:4">
      <c r="A187" s="3">
        <v>1152</v>
      </c>
      <c r="B187" s="3" t="s">
        <v>291</v>
      </c>
      <c r="C187" s="3" t="s">
        <v>11</v>
      </c>
      <c r="D187"/>
    </row>
    <row r="188" spans="1:4">
      <c r="A188" s="3">
        <v>1153</v>
      </c>
      <c r="B188" s="3" t="s">
        <v>292</v>
      </c>
      <c r="C188" s="3" t="s">
        <v>11</v>
      </c>
      <c r="D188"/>
    </row>
    <row r="189" spans="1:4">
      <c r="A189" s="3">
        <v>1154</v>
      </c>
      <c r="B189" s="3" t="s">
        <v>293</v>
      </c>
      <c r="C189" s="3" t="s">
        <v>11</v>
      </c>
      <c r="D189"/>
    </row>
    <row r="190" spans="1:4">
      <c r="A190" s="3">
        <v>1155</v>
      </c>
      <c r="B190" s="3" t="s">
        <v>294</v>
      </c>
      <c r="C190" s="3" t="s">
        <v>11</v>
      </c>
      <c r="D190"/>
    </row>
    <row r="191" spans="1:4">
      <c r="A191" s="3">
        <v>1156</v>
      </c>
      <c r="B191" s="3" t="s">
        <v>295</v>
      </c>
      <c r="C191" s="3" t="s">
        <v>11</v>
      </c>
      <c r="D191"/>
    </row>
    <row r="192" spans="1:4">
      <c r="A192" s="3">
        <v>1157</v>
      </c>
      <c r="B192" s="3" t="s">
        <v>296</v>
      </c>
      <c r="C192" s="3" t="s">
        <v>11</v>
      </c>
      <c r="D192"/>
    </row>
    <row r="193" spans="1:4">
      <c r="A193" s="3">
        <v>1158</v>
      </c>
      <c r="B193" s="3" t="s">
        <v>297</v>
      </c>
      <c r="C193" s="3" t="s">
        <v>11</v>
      </c>
      <c r="D193"/>
    </row>
    <row r="194" spans="1:4">
      <c r="A194" s="3">
        <v>1159</v>
      </c>
      <c r="B194" s="3" t="s">
        <v>298</v>
      </c>
      <c r="C194" s="3" t="s">
        <v>11</v>
      </c>
      <c r="D194"/>
    </row>
    <row r="195" spans="1:4">
      <c r="A195" s="3">
        <v>1160</v>
      </c>
      <c r="B195" s="3" t="s">
        <v>299</v>
      </c>
      <c r="C195" s="3" t="s">
        <v>11</v>
      </c>
    </row>
    <row r="196" spans="1:4">
      <c r="A196" s="3">
        <v>1161</v>
      </c>
      <c r="B196" s="3" t="s">
        <v>300</v>
      </c>
      <c r="C196" s="3" t="s">
        <v>11</v>
      </c>
    </row>
    <row r="197" spans="1:4">
      <c r="A197" s="3">
        <v>1162</v>
      </c>
      <c r="B197" s="3" t="s">
        <v>301</v>
      </c>
      <c r="C197" s="3" t="s">
        <v>11</v>
      </c>
    </row>
    <row r="198" spans="1:4">
      <c r="A198" s="3">
        <v>1163</v>
      </c>
      <c r="B198" s="3" t="s">
        <v>302</v>
      </c>
      <c r="C198" s="3" t="s">
        <v>11</v>
      </c>
    </row>
    <row r="199" spans="1:4">
      <c r="A199" s="3">
        <v>1164</v>
      </c>
      <c r="B199" s="3" t="s">
        <v>303</v>
      </c>
      <c r="C199" s="3" t="s">
        <v>11</v>
      </c>
    </row>
    <row r="200" spans="1:4">
      <c r="A200" s="3">
        <v>1165</v>
      </c>
      <c r="B200" s="3" t="s">
        <v>304</v>
      </c>
      <c r="C200" s="3" t="s">
        <v>11</v>
      </c>
    </row>
    <row r="201" spans="1:4">
      <c r="A201" s="3">
        <v>1166</v>
      </c>
      <c r="B201" s="3" t="s">
        <v>305</v>
      </c>
      <c r="C201" s="3" t="s">
        <v>11</v>
      </c>
    </row>
    <row r="202" spans="1:4">
      <c r="A202" s="3">
        <v>1167</v>
      </c>
      <c r="B202" s="3" t="s">
        <v>306</v>
      </c>
      <c r="C202" s="3" t="s">
        <v>11</v>
      </c>
    </row>
    <row r="203" spans="1:4">
      <c r="A203" s="3">
        <v>1168</v>
      </c>
      <c r="B203" s="3" t="s">
        <v>307</v>
      </c>
      <c r="C203" s="3" t="s">
        <v>11</v>
      </c>
    </row>
    <row r="204" spans="1:4">
      <c r="A204" s="3">
        <v>1169</v>
      </c>
      <c r="B204" s="3" t="s">
        <v>308</v>
      </c>
      <c r="C204" s="3" t="s">
        <v>11</v>
      </c>
    </row>
    <row r="205" spans="1:4">
      <c r="A205" s="3">
        <v>1170</v>
      </c>
      <c r="B205" s="3" t="s">
        <v>309</v>
      </c>
      <c r="C205" s="3" t="s">
        <v>11</v>
      </c>
    </row>
    <row r="206" spans="1:4">
      <c r="A206" s="3">
        <v>1171</v>
      </c>
      <c r="B206" s="3" t="s">
        <v>379</v>
      </c>
      <c r="C206" s="3" t="s">
        <v>11</v>
      </c>
    </row>
    <row r="207" spans="1:4">
      <c r="A207" s="3">
        <v>1172</v>
      </c>
      <c r="B207" s="3" t="s">
        <v>378</v>
      </c>
      <c r="C207" s="3" t="s">
        <v>11</v>
      </c>
    </row>
    <row r="208" spans="1:4">
      <c r="A208" s="3">
        <v>1173</v>
      </c>
      <c r="B208" s="3" t="s">
        <v>380</v>
      </c>
      <c r="C208" s="3" t="s">
        <v>11</v>
      </c>
    </row>
    <row r="209" spans="1:3">
      <c r="A209" s="3">
        <v>1174</v>
      </c>
      <c r="B209" s="3" t="s">
        <v>381</v>
      </c>
      <c r="C209" s="3" t="s">
        <v>11</v>
      </c>
    </row>
    <row r="210" spans="1:3">
      <c r="A210" s="3">
        <v>1175</v>
      </c>
      <c r="B210" s="3" t="s">
        <v>382</v>
      </c>
      <c r="C210" s="3" t="s">
        <v>11</v>
      </c>
    </row>
    <row r="211" spans="1:3">
      <c r="A211" s="3">
        <v>1176</v>
      </c>
      <c r="B211" s="3" t="s">
        <v>383</v>
      </c>
      <c r="C211" s="3" t="s">
        <v>11</v>
      </c>
    </row>
    <row r="212" spans="1:3">
      <c r="A212" s="3">
        <v>1177</v>
      </c>
      <c r="B212" s="3" t="s">
        <v>384</v>
      </c>
      <c r="C212" s="3" t="s">
        <v>11</v>
      </c>
    </row>
    <row r="213" spans="1:3">
      <c r="A213" s="3">
        <v>1178</v>
      </c>
      <c r="B213" s="3" t="s">
        <v>385</v>
      </c>
      <c r="C213" s="3" t="s">
        <v>11</v>
      </c>
    </row>
    <row r="214" spans="1:3">
      <c r="A214" s="3">
        <v>1179</v>
      </c>
      <c r="B214" s="3" t="s">
        <v>386</v>
      </c>
      <c r="C214" s="3" t="s">
        <v>11</v>
      </c>
    </row>
    <row r="215" spans="1:3">
      <c r="A215" s="3">
        <v>1180</v>
      </c>
      <c r="B215" s="3" t="s">
        <v>387</v>
      </c>
      <c r="C215" s="3" t="s">
        <v>11</v>
      </c>
    </row>
    <row r="216" spans="1:3">
      <c r="A216" s="3">
        <v>1181</v>
      </c>
      <c r="B216" s="3" t="s">
        <v>388</v>
      </c>
      <c r="C216" s="3" t="s">
        <v>11</v>
      </c>
    </row>
    <row r="217" spans="1:3">
      <c r="A217" s="3">
        <v>1182</v>
      </c>
      <c r="B217" s="3" t="s">
        <v>389</v>
      </c>
      <c r="C217" s="3" t="s">
        <v>11</v>
      </c>
    </row>
    <row r="218" spans="1:3">
      <c r="A218" s="3">
        <v>1267</v>
      </c>
      <c r="B218" s="3" t="s">
        <v>310</v>
      </c>
      <c r="C218" s="3" t="s">
        <v>17</v>
      </c>
    </row>
    <row r="219" spans="1:3">
      <c r="A219" s="3">
        <v>1268</v>
      </c>
      <c r="B219" s="3" t="s">
        <v>311</v>
      </c>
      <c r="C219" s="3" t="s">
        <v>17</v>
      </c>
    </row>
    <row r="220" spans="1:3">
      <c r="A220" s="3">
        <v>1269</v>
      </c>
      <c r="B220" s="3" t="s">
        <v>312</v>
      </c>
      <c r="C220" s="3" t="s">
        <v>17</v>
      </c>
    </row>
    <row r="221" spans="1:3">
      <c r="A221" s="3">
        <v>1270</v>
      </c>
      <c r="B221" s="3" t="s">
        <v>313</v>
      </c>
      <c r="C221" s="3" t="s">
        <v>17</v>
      </c>
    </row>
    <row r="222" spans="1:3">
      <c r="A222" s="3">
        <v>1271</v>
      </c>
      <c r="B222" s="3" t="s">
        <v>314</v>
      </c>
      <c r="C222" s="3" t="s">
        <v>17</v>
      </c>
    </row>
    <row r="223" spans="1:3">
      <c r="A223" s="3">
        <v>1272</v>
      </c>
      <c r="B223" s="3" t="s">
        <v>315</v>
      </c>
      <c r="C223" s="3" t="s">
        <v>17</v>
      </c>
    </row>
    <row r="224" spans="1:3">
      <c r="A224" s="3">
        <v>1273</v>
      </c>
      <c r="B224" s="3" t="s">
        <v>316</v>
      </c>
      <c r="C224" s="3" t="s">
        <v>17</v>
      </c>
    </row>
    <row r="225" spans="1:3">
      <c r="A225" s="3">
        <v>1274</v>
      </c>
      <c r="B225" s="3" t="s">
        <v>317</v>
      </c>
      <c r="C225" s="3" t="s">
        <v>17</v>
      </c>
    </row>
    <row r="226" spans="1:3">
      <c r="A226" s="3">
        <v>1275</v>
      </c>
      <c r="B226" s="3" t="s">
        <v>318</v>
      </c>
      <c r="C226" s="3" t="s">
        <v>17</v>
      </c>
    </row>
    <row r="227" spans="1:3">
      <c r="A227" s="3">
        <v>1276</v>
      </c>
      <c r="B227" s="3" t="s">
        <v>319</v>
      </c>
      <c r="C227" s="3" t="s">
        <v>17</v>
      </c>
    </row>
    <row r="228" spans="1:3">
      <c r="A228" s="3">
        <v>1319</v>
      </c>
      <c r="B228" s="3" t="s">
        <v>320</v>
      </c>
      <c r="C228" s="3" t="s">
        <v>18</v>
      </c>
    </row>
    <row r="229" spans="1:3">
      <c r="A229" s="3">
        <v>1320</v>
      </c>
      <c r="B229" s="3" t="s">
        <v>321</v>
      </c>
      <c r="C229" s="3" t="s">
        <v>18</v>
      </c>
    </row>
    <row r="230" spans="1:3">
      <c r="A230" s="3">
        <v>1321</v>
      </c>
      <c r="B230" s="3" t="s">
        <v>322</v>
      </c>
      <c r="C230" s="3" t="s">
        <v>18</v>
      </c>
    </row>
    <row r="231" spans="1:3">
      <c r="A231" s="3">
        <v>1322</v>
      </c>
      <c r="B231" s="3" t="s">
        <v>323</v>
      </c>
      <c r="C231" s="3" t="s">
        <v>18</v>
      </c>
    </row>
    <row r="232" spans="1:3">
      <c r="A232" s="3">
        <v>1323</v>
      </c>
      <c r="B232" s="3" t="s">
        <v>324</v>
      </c>
      <c r="C232" s="3" t="s">
        <v>18</v>
      </c>
    </row>
    <row r="233" spans="1:3">
      <c r="A233" s="3">
        <v>1324</v>
      </c>
      <c r="B233" s="3" t="s">
        <v>325</v>
      </c>
      <c r="C233" s="3" t="s">
        <v>18</v>
      </c>
    </row>
    <row r="234" spans="1:3">
      <c r="A234" s="3">
        <v>1325</v>
      </c>
      <c r="B234" s="3" t="s">
        <v>326</v>
      </c>
      <c r="C234" s="3" t="s">
        <v>18</v>
      </c>
    </row>
    <row r="235" spans="1:3">
      <c r="A235" s="3">
        <v>1326</v>
      </c>
      <c r="B235" s="3" t="s">
        <v>327</v>
      </c>
      <c r="C235" s="3" t="s">
        <v>18</v>
      </c>
    </row>
    <row r="236" spans="1:3">
      <c r="A236" s="3">
        <v>1327</v>
      </c>
      <c r="B236" s="3" t="s">
        <v>328</v>
      </c>
      <c r="C236" s="3" t="s">
        <v>18</v>
      </c>
    </row>
    <row r="237" spans="1:3">
      <c r="A237" s="3">
        <v>1328</v>
      </c>
      <c r="B237" s="3" t="s">
        <v>329</v>
      </c>
      <c r="C237" s="3" t="s">
        <v>18</v>
      </c>
    </row>
    <row r="238" spans="1:3">
      <c r="A238" s="3">
        <v>1329</v>
      </c>
      <c r="B238" s="3" t="s">
        <v>330</v>
      </c>
      <c r="C238" s="3" t="s">
        <v>18</v>
      </c>
    </row>
    <row r="239" spans="1:3">
      <c r="A239" s="3">
        <v>1330</v>
      </c>
      <c r="B239" s="3" t="s">
        <v>331</v>
      </c>
      <c r="C239" s="3" t="s">
        <v>18</v>
      </c>
    </row>
    <row r="240" spans="1:3">
      <c r="A240" s="3">
        <v>1331</v>
      </c>
      <c r="B240" s="3" t="s">
        <v>332</v>
      </c>
      <c r="C240" s="3" t="s">
        <v>18</v>
      </c>
    </row>
    <row r="241" spans="1:3">
      <c r="A241" s="3">
        <v>1332</v>
      </c>
      <c r="B241" s="3" t="s">
        <v>333</v>
      </c>
      <c r="C241" s="3" t="s">
        <v>18</v>
      </c>
    </row>
    <row r="242" spans="1:3">
      <c r="A242" s="3">
        <v>1333</v>
      </c>
      <c r="B242" s="3" t="s">
        <v>334</v>
      </c>
      <c r="C242" s="3" t="s">
        <v>18</v>
      </c>
    </row>
    <row r="243" spans="1:3">
      <c r="A243" s="3">
        <v>1334</v>
      </c>
      <c r="B243" s="3" t="s">
        <v>335</v>
      </c>
      <c r="C243" s="3" t="s">
        <v>18</v>
      </c>
    </row>
    <row r="244" spans="1:3">
      <c r="A244" s="3">
        <v>1335</v>
      </c>
      <c r="B244" s="3" t="s">
        <v>336</v>
      </c>
      <c r="C244" s="3" t="s">
        <v>18</v>
      </c>
    </row>
    <row r="245" spans="1:3">
      <c r="A245" s="3">
        <v>1336</v>
      </c>
      <c r="B245" s="3" t="s">
        <v>337</v>
      </c>
      <c r="C245" s="3" t="s">
        <v>18</v>
      </c>
    </row>
    <row r="246" spans="1:3">
      <c r="A246" s="3">
        <v>1337</v>
      </c>
      <c r="B246" s="3" t="s">
        <v>338</v>
      </c>
      <c r="C246" s="3" t="s">
        <v>18</v>
      </c>
    </row>
    <row r="247" spans="1:3">
      <c r="A247" s="3">
        <v>1339</v>
      </c>
      <c r="B247" s="3" t="s">
        <v>339</v>
      </c>
      <c r="C247" s="3" t="s">
        <v>18</v>
      </c>
    </row>
    <row r="248" spans="1:3">
      <c r="A248" s="3">
        <v>1341</v>
      </c>
      <c r="B248" s="3" t="s">
        <v>340</v>
      </c>
      <c r="C248" s="3" t="s">
        <v>18</v>
      </c>
    </row>
    <row r="249" spans="1:3">
      <c r="A249" s="3">
        <v>1342</v>
      </c>
      <c r="B249" s="3" t="s">
        <v>341</v>
      </c>
      <c r="C249" s="3" t="s">
        <v>18</v>
      </c>
    </row>
    <row r="250" spans="1:3">
      <c r="A250" s="3">
        <v>1343</v>
      </c>
      <c r="B250" s="3" t="s">
        <v>342</v>
      </c>
      <c r="C250" s="3" t="s">
        <v>18</v>
      </c>
    </row>
    <row r="251" spans="1:3">
      <c r="A251" s="3">
        <v>1344</v>
      </c>
      <c r="B251" s="3" t="s">
        <v>343</v>
      </c>
      <c r="C251" s="3" t="s">
        <v>18</v>
      </c>
    </row>
    <row r="252" spans="1:3">
      <c r="A252" s="3">
        <v>1345</v>
      </c>
      <c r="B252" s="3" t="s">
        <v>344</v>
      </c>
      <c r="C252" s="3" t="s">
        <v>18</v>
      </c>
    </row>
    <row r="253" spans="1:3">
      <c r="A253" s="3">
        <v>1346</v>
      </c>
      <c r="B253" s="3" t="s">
        <v>345</v>
      </c>
      <c r="C253" s="3" t="s">
        <v>18</v>
      </c>
    </row>
    <row r="254" spans="1:3">
      <c r="A254" s="3">
        <v>1347</v>
      </c>
      <c r="B254" s="3" t="s">
        <v>346</v>
      </c>
      <c r="C254" s="3" t="s">
        <v>18</v>
      </c>
    </row>
    <row r="255" spans="1:3">
      <c r="A255" s="3">
        <v>1348</v>
      </c>
      <c r="B255" s="3" t="s">
        <v>347</v>
      </c>
      <c r="C255" s="3" t="s">
        <v>18</v>
      </c>
    </row>
    <row r="256" spans="1:3">
      <c r="A256" s="3">
        <v>1349</v>
      </c>
      <c r="B256" s="3" t="s">
        <v>348</v>
      </c>
      <c r="C256" s="3" t="s">
        <v>18</v>
      </c>
    </row>
    <row r="257" spans="1:3">
      <c r="A257" s="3">
        <v>1350</v>
      </c>
      <c r="B257" s="3" t="s">
        <v>349</v>
      </c>
      <c r="C257" s="3" t="s">
        <v>18</v>
      </c>
    </row>
    <row r="258" spans="1:3">
      <c r="A258" s="3">
        <v>1351</v>
      </c>
      <c r="B258" s="3" t="s">
        <v>350</v>
      </c>
      <c r="C258" s="3" t="s">
        <v>18</v>
      </c>
    </row>
    <row r="259" spans="1:3">
      <c r="A259" s="3">
        <v>1434</v>
      </c>
      <c r="B259" s="3" t="s">
        <v>351</v>
      </c>
      <c r="C259" s="3" t="s">
        <v>19</v>
      </c>
    </row>
    <row r="260" spans="1:3">
      <c r="A260" s="3">
        <v>1435</v>
      </c>
      <c r="B260" s="3" t="s">
        <v>352</v>
      </c>
      <c r="C260" s="3" t="s">
        <v>19</v>
      </c>
    </row>
    <row r="261" spans="1:3">
      <c r="A261" s="3">
        <v>1436</v>
      </c>
      <c r="B261" s="3" t="s">
        <v>353</v>
      </c>
      <c r="C261" s="3" t="s">
        <v>19</v>
      </c>
    </row>
    <row r="262" spans="1:3">
      <c r="A262" s="3">
        <v>1437</v>
      </c>
      <c r="B262" s="3" t="s">
        <v>354</v>
      </c>
      <c r="C262" s="3" t="s">
        <v>19</v>
      </c>
    </row>
    <row r="263" spans="1:3">
      <c r="A263" s="3">
        <v>1438</v>
      </c>
      <c r="B263" s="3" t="s">
        <v>355</v>
      </c>
      <c r="C263" s="3" t="s">
        <v>19</v>
      </c>
    </row>
    <row r="264" spans="1:3">
      <c r="A264" s="3">
        <v>1439</v>
      </c>
      <c r="B264" s="3" t="s">
        <v>356</v>
      </c>
      <c r="C264" s="3" t="s">
        <v>19</v>
      </c>
    </row>
    <row r="265" spans="1:3">
      <c r="A265" s="3">
        <v>1444</v>
      </c>
      <c r="B265" s="3" t="s">
        <v>357</v>
      </c>
      <c r="C265" s="3" t="s">
        <v>19</v>
      </c>
    </row>
    <row r="266" spans="1:3">
      <c r="A266" s="3">
        <v>1445</v>
      </c>
      <c r="B266" s="3" t="s">
        <v>358</v>
      </c>
      <c r="C266" s="3" t="s">
        <v>19</v>
      </c>
    </row>
    <row r="267" spans="1:3">
      <c r="A267" s="3">
        <v>1446</v>
      </c>
      <c r="B267" s="3" t="s">
        <v>359</v>
      </c>
      <c r="C267" s="3" t="s">
        <v>19</v>
      </c>
    </row>
    <row r="268" spans="1:3">
      <c r="A268" s="3">
        <v>1447</v>
      </c>
      <c r="B268" s="3" t="s">
        <v>360</v>
      </c>
      <c r="C268" s="3" t="s">
        <v>19</v>
      </c>
    </row>
    <row r="269" spans="1:3">
      <c r="A269" s="3">
        <v>1448</v>
      </c>
      <c r="B269" s="3" t="s">
        <v>361</v>
      </c>
      <c r="C269" s="3" t="s">
        <v>19</v>
      </c>
    </row>
    <row r="270" spans="1:3">
      <c r="A270" s="3">
        <v>1449</v>
      </c>
      <c r="B270" s="3" t="s">
        <v>362</v>
      </c>
      <c r="C270" s="3" t="s">
        <v>19</v>
      </c>
    </row>
    <row r="271" spans="1:3">
      <c r="A271" s="3">
        <v>1450</v>
      </c>
      <c r="B271" s="3" t="s">
        <v>363</v>
      </c>
      <c r="C271" s="3" t="s">
        <v>19</v>
      </c>
    </row>
    <row r="272" spans="1:3">
      <c r="A272" s="3">
        <v>1451</v>
      </c>
      <c r="B272" s="3" t="s">
        <v>364</v>
      </c>
      <c r="C272" s="3" t="s">
        <v>19</v>
      </c>
    </row>
    <row r="273" spans="1:3">
      <c r="A273" s="3">
        <v>1452</v>
      </c>
      <c r="B273" s="3" t="s">
        <v>365</v>
      </c>
      <c r="C273" s="3" t="s">
        <v>19</v>
      </c>
    </row>
    <row r="274" spans="1:3">
      <c r="A274" s="3">
        <v>1453</v>
      </c>
      <c r="B274" s="3" t="s">
        <v>366</v>
      </c>
      <c r="C274" s="3" t="s">
        <v>19</v>
      </c>
    </row>
    <row r="275" spans="1:3">
      <c r="A275" s="3">
        <v>1454</v>
      </c>
      <c r="B275" s="3" t="s">
        <v>367</v>
      </c>
      <c r="C275" s="3" t="s">
        <v>19</v>
      </c>
    </row>
    <row r="276" spans="1:3">
      <c r="A276" s="3">
        <v>1455</v>
      </c>
      <c r="B276" s="3" t="s">
        <v>368</v>
      </c>
      <c r="C276" s="3" t="s">
        <v>19</v>
      </c>
    </row>
    <row r="277" spans="1:3">
      <c r="A277" s="3">
        <v>1456</v>
      </c>
      <c r="B277" s="3" t="s">
        <v>369</v>
      </c>
      <c r="C277" s="3" t="s">
        <v>19</v>
      </c>
    </row>
    <row r="278" spans="1:3">
      <c r="A278" s="3">
        <v>1457</v>
      </c>
      <c r="B278" s="3" t="s">
        <v>370</v>
      </c>
      <c r="C278" s="3" t="s">
        <v>19</v>
      </c>
    </row>
    <row r="279" spans="1:3">
      <c r="A279" s="3">
        <v>1458</v>
      </c>
      <c r="B279" s="3" t="s">
        <v>371</v>
      </c>
      <c r="C279" s="3" t="s">
        <v>19</v>
      </c>
    </row>
    <row r="280" spans="1:3">
      <c r="A280" s="3">
        <v>1644</v>
      </c>
      <c r="B280" s="3" t="s">
        <v>372</v>
      </c>
      <c r="C280" s="3" t="s">
        <v>103</v>
      </c>
    </row>
    <row r="281" spans="1:3">
      <c r="A281" s="3">
        <v>1645</v>
      </c>
      <c r="B281" s="3" t="s">
        <v>373</v>
      </c>
      <c r="C281" s="3" t="s">
        <v>103</v>
      </c>
    </row>
    <row r="282" spans="1:3">
      <c r="A282" s="3">
        <v>1646</v>
      </c>
      <c r="B282" s="3" t="s">
        <v>374</v>
      </c>
      <c r="C282" s="3" t="s">
        <v>103</v>
      </c>
    </row>
    <row r="283" spans="1:3">
      <c r="A283" s="3">
        <v>1647</v>
      </c>
      <c r="B283" s="3" t="s">
        <v>375</v>
      </c>
      <c r="C283" s="3" t="s">
        <v>103</v>
      </c>
    </row>
    <row r="284" spans="1:3">
      <c r="A284" s="3">
        <v>1648</v>
      </c>
      <c r="B284" s="3" t="s">
        <v>376</v>
      </c>
      <c r="C284" s="3" t="s">
        <v>103</v>
      </c>
    </row>
    <row r="285" spans="1:3">
      <c r="A285" s="3">
        <v>1649</v>
      </c>
      <c r="B285" s="3" t="s">
        <v>377</v>
      </c>
      <c r="C285" s="3" t="s">
        <v>103</v>
      </c>
    </row>
  </sheetData>
  <phoneticPr fontId="2"/>
  <pageMargins left="0.75" right="0.75" top="1" bottom="1" header="0.51200000000000001" footer="0.51200000000000001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１００ｍ～</vt:lpstr>
      <vt:lpstr>リレー</vt:lpstr>
      <vt:lpstr>但馬男</vt:lpstr>
      <vt:lpstr>'１００ｍ～'!Print_Area</vt:lpstr>
      <vt:lpstr>リレー!Print_Area</vt:lpstr>
    </vt:vector>
  </TitlesOfParts>
  <Company>兵庫陸上競技協会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HR5</dc:creator>
  <cp:lastModifiedBy> </cp:lastModifiedBy>
  <cp:lastPrinted>2014-07-10T09:52:18Z</cp:lastPrinted>
  <dcterms:created xsi:type="dcterms:W3CDTF">2000-05-02T21:40:26Z</dcterms:created>
  <dcterms:modified xsi:type="dcterms:W3CDTF">2014-07-20T05:52:43Z</dcterms:modified>
</cp:coreProperties>
</file>